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Радун\Отчеты\ЕИАС\2021\Отчет тех прис (до 01.10.2021)\Отчет\"/>
    </mc:Choice>
  </mc:AlternateContent>
  <xr:revisionPtr revIDLastSave="0" documentId="13_ncr:1_{CAF23E01-253A-4FEC-93BF-8B87DB08C5FD}" xr6:coauthVersionLast="47" xr6:coauthVersionMax="47" xr10:uidLastSave="{00000000-0000-0000-0000-000000000000}"/>
  <bookViews>
    <workbookView xWindow="870" yWindow="0" windowWidth="23670" windowHeight="15570" tabRatio="500" activeTab="7" xr2:uid="{00000000-000D-0000-FFFF-FFFF00000000}"/>
  </bookViews>
  <sheets>
    <sheet name="Сведения" sheetId="1" r:id="rId1"/>
    <sheet name="Ставки" sheetId="2" r:id="rId2"/>
    <sheet name="Расходы" sheetId="3" r:id="rId3"/>
    <sheet name="НВВ" sheetId="4" r:id="rId4"/>
    <sheet name="Прил 2" sheetId="5" r:id="rId5"/>
    <sheet name="Прил 3" sheetId="6" r:id="rId6"/>
    <sheet name="Прил 4" sheetId="7" r:id="rId7"/>
    <sheet name="Прил 5" sheetId="8" r:id="rId8"/>
  </sheets>
  <definedNames>
    <definedName name="TABLE" localSheetId="1">Ставки!#REF!</definedName>
    <definedName name="TABLE_2" localSheetId="1">Ставки!#REF!</definedName>
    <definedName name="Z_4F1E0747_3E3F_4BB8_9D92_AF0FD447F204_.wvu.PrintArea" localSheetId="1">Ставки!$A$1:$CX$27</definedName>
    <definedName name="Z_4F1E0747_3E3F_4BB8_9D92_AF0FD447F204_.wvu.PrintTitles" localSheetId="1">Ставки!$15:$16</definedName>
    <definedName name="Z_6F21FF10_0BC8_4D69_893A_ED87A9CA83BB_.wvu.PrintArea" localSheetId="6">'Прил 4'!$A$1:$CY$32</definedName>
    <definedName name="Z_6F21FF10_0BC8_4D69_893A_ED87A9CA83BB_.wvu.PrintArea" localSheetId="1">Ставки!$A$1:$CX$27</definedName>
    <definedName name="Z_6F21FF10_0BC8_4D69_893A_ED87A9CA83BB_.wvu.PrintTitles" localSheetId="1">Ставки!$15:$16</definedName>
    <definedName name="Z_E64DD348_6134_4237_8F60_A694F74E740B_.wvu.PrintArea" localSheetId="1">Ставки!$A$1:$CX$27</definedName>
    <definedName name="Z_E64DD348_6134_4237_8F60_A694F74E740B_.wvu.PrintTitles" localSheetId="1">Ставки!$15:$16</definedName>
    <definedName name="_xlnm.Print_Titles" localSheetId="1">Ставки!$15:$16</definedName>
    <definedName name="_xlnm.Print_Area" localSheetId="3">НВВ!$A$1:$CY$40</definedName>
    <definedName name="_xlnm.Print_Area" localSheetId="6">'Прил 4'!$A$1:$CY$32</definedName>
    <definedName name="_xlnm.Print_Area" localSheetId="1">Ставки!$A$1:$CX$27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D34" i="4" l="1"/>
  <c r="CD32" i="4"/>
  <c r="CD30" i="4"/>
  <c r="CD29" i="4"/>
  <c r="CD28" i="4"/>
  <c r="CD27" i="4"/>
  <c r="CD25" i="4"/>
  <c r="CD31" i="4" s="1"/>
  <c r="CD24" i="4"/>
  <c r="CD20" i="4"/>
  <c r="CD19" i="4"/>
  <c r="CD18" i="4"/>
  <c r="CD17" i="4"/>
  <c r="CD21" i="4" s="1"/>
  <c r="CD15" i="4"/>
  <c r="BJ34" i="4" l="1"/>
  <c r="BJ15" i="4" s="1"/>
  <c r="BJ32" i="4"/>
  <c r="BJ30" i="4"/>
  <c r="BJ29" i="4"/>
  <c r="BJ27" i="4"/>
  <c r="BJ25" i="4"/>
  <c r="BJ24" i="4"/>
  <c r="BJ21" i="4"/>
  <c r="BJ20" i="4"/>
  <c r="BJ19" i="4"/>
  <c r="BJ17" i="4"/>
  <c r="CD40" i="4" l="1"/>
  <c r="BJ31" i="4"/>
  <c r="BJ40" i="4"/>
  <c r="BQ14" i="8" l="1"/>
  <c r="AI14" i="8"/>
  <c r="AP18" i="6"/>
  <c r="AO18" i="6"/>
  <c r="AN18" i="6"/>
  <c r="AM18" i="6"/>
  <c r="AL18" i="6"/>
  <c r="AK18" i="6"/>
  <c r="AJ18" i="6"/>
  <c r="AI18" i="6"/>
  <c r="AH18" i="6"/>
  <c r="AP14" i="6"/>
  <c r="AO14" i="6"/>
  <c r="AN14" i="6"/>
  <c r="AM14" i="6"/>
  <c r="AL14" i="6"/>
  <c r="AK14" i="6"/>
  <c r="AI14" i="6"/>
  <c r="AH14" i="6"/>
  <c r="BM25" i="3"/>
  <c r="AS25" i="3"/>
  <c r="CG15" i="3"/>
  <c r="BM15" i="3"/>
  <c r="AS15" i="3"/>
</calcChain>
</file>

<file path=xl/sharedStrings.xml><?xml version="1.0" encoding="utf-8"?>
<sst xmlns="http://schemas.openxmlformats.org/spreadsheetml/2006/main" count="250" uniqueCount="154">
  <si>
    <t>ПРОГНОЗНЫЕ СВЕДЕНИЯ</t>
  </si>
  <si>
    <t xml:space="preserve"> о расходах за технологическое присоединение</t>
  </si>
  <si>
    <t>Полное наименование</t>
  </si>
  <si>
    <t>Общество с ограниченной ответственностью «Орионэнергогрупп»</t>
  </si>
  <si>
    <t>Сокращенное наименование</t>
  </si>
  <si>
    <t>ООО «ОРЭГ»</t>
  </si>
  <si>
    <t>Место нахождения</t>
  </si>
  <si>
    <t>354000, Россия, Краснодарский край, г. Сочи, ул. Конституции СССР, д. 46, Литер А8, этаж 3, пом. 64 офис 4</t>
  </si>
  <si>
    <t>Фактический адрес</t>
  </si>
  <si>
    <t>ИНН</t>
  </si>
  <si>
    <t>КПП</t>
  </si>
  <si>
    <t>Ф.И.О. руководителя</t>
  </si>
  <si>
    <t>Гагин Денис Борисович</t>
  </si>
  <si>
    <t>Адрес электронной почты</t>
  </si>
  <si>
    <t>info@oreg23.ru</t>
  </si>
  <si>
    <t>Контактный телефон</t>
  </si>
  <si>
    <t>8(800)100-59-23</t>
  </si>
  <si>
    <t>Факс</t>
  </si>
  <si>
    <t>СТАНДАРТИЗИРОВАННЫЕ ТАРИФНЫЕ СТАВКИ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</si>
  <si>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</t>
  </si>
  <si>
    <t xml:space="preserve">менее 8900 кВт </t>
  </si>
  <si>
    <t>ООО "ОРЭГ"</t>
  </si>
  <si>
    <t>(наименование сетевой организации)</t>
  </si>
  <si>
    <t>на</t>
  </si>
  <si>
    <t>2021</t>
  </si>
  <si>
    <t xml:space="preserve"> год</t>
  </si>
  <si>
    <t>Наименование стандартизированных 
тарифных ставок</t>
  </si>
  <si>
    <t>Единица измерения</t>
  </si>
  <si>
    <t>Стандартизированные тарифные ставки</t>
  </si>
  <si>
    <t>по постоянной схеме</t>
  </si>
  <si>
    <t>по 
временной схеме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</si>
  <si>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</si>
  <si>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</si>
  <si>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</si>
  <si>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</si>
  <si>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</si>
  <si>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</si>
  <si>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</si>
  <si>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</si>
  <si>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1.3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</si>
  <si>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</si>
  <si>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>1.4</t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</si>
  <si>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</si>
  <si>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</si>
  <si>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</si>
  <si>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</si>
  <si>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</si>
  <si>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rPr>
        <sz val="12"/>
        <rFont val="Times New Roman"/>
        <family val="1"/>
        <charset val="204"/>
      </rP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</si>
  <si>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</si>
  <si>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Ставки платы С</t>
    </r>
    <r>
      <rPr>
        <vertAlign val="subscript"/>
        <sz val="10"/>
        <rFont val="Times New Roman"/>
        <family val="1"/>
        <charset val="204"/>
      </rPr>
      <t>2,i</t>
    </r>
    <r>
      <rPr>
        <sz val="10"/>
        <rFont val="Times New Roman"/>
        <family val="1"/>
        <charset val="204"/>
      </rPr>
      <t>,  С</t>
    </r>
    <r>
      <rPr>
        <vertAlign val="subscript"/>
        <sz val="10"/>
        <rFont val="Times New Roman"/>
        <family val="1"/>
        <charset val="204"/>
      </rPr>
      <t>3,i</t>
    </r>
    <r>
      <rPr>
        <sz val="10"/>
        <rFont val="Times New Roman"/>
        <family val="1"/>
        <charset val="204"/>
      </rPr>
      <t xml:space="preserve"> и С</t>
    </r>
    <r>
      <rPr>
        <vertAlign val="subscript"/>
        <sz val="10"/>
        <rFont val="Times New Roman"/>
        <family val="1"/>
        <charset val="204"/>
      </rPr>
      <t>4,i</t>
    </r>
    <r>
      <rPr>
        <sz val="10"/>
        <rFont val="Times New Roman"/>
        <family val="1"/>
        <charset val="204"/>
      </rPr>
      <t xml:space="preserve">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  </r>
  </si>
  <si>
    <t>РАСХОДЫ НА МЕРОПРИЯТИЯ,</t>
  </si>
  <si>
    <t>осуществляемые при технологическом присоединении</t>
  </si>
  <si>
    <t>2019 год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</si>
  <si>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</si>
  <si>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</si>
  <si>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</si>
  <si>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</si>
  <si>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</si>
  <si>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</si>
  <si>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</si>
  <si>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</si>
  <si>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</si>
  <si>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</si>
  <si>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</si>
  <si>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</si>
  <si>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</si>
  <si>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</si>
  <si>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</si>
  <si>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</si>
  <si>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</si>
  <si>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</si>
  <si>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</si>
  <si>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</si>
  <si>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</si>
  <si>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</si>
  <si>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</si>
  <si>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</si>
  <si>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</si>
  <si>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</si>
  <si>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</si>
  <si>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</si>
  <si>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</si>
  <si>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</si>
  <si>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</si>
  <si>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</si>
  <si>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</si>
  <si>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</si>
  <si>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</si>
  <si>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</si>
  <si>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</si>
  <si>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</si>
  <si>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</si>
  <si>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</si>
  <si>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</si>
  <si>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</si>
  <si>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</si>
  <si>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</si>
  <si>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</si>
  <si>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</si>
  <si>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</si>
  <si>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</si>
  <si>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</si>
  <si>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</si>
  <si>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Приложение № 2</t>
  </si>
  <si>
    <t>к стандартам раскрытия информации субъектами оптового и розничных рынков электрической энергии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</si>
  <si>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</si>
  <si>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</si>
  <si>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</si>
  <si>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</si>
  <si>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</si>
  <si>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2018 год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</si>
  <si>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</si>
  <si>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</si>
  <si>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</si>
  <si>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3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</si>
  <si>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</si>
  <si>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</si>
  <si>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</si>
  <si>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</si>
  <si>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</si>
  <si>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</si>
  <si>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</si>
  <si>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</si>
  <si>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</si>
  <si>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Приложение № 4</t>
  </si>
  <si>
    <t>И Н Ф О Р М А Ц И Я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</si>
  <si>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</si>
  <si>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</si>
  <si>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</si>
  <si>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</si>
  <si>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</si>
  <si>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</si>
  <si>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</si>
  <si>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</si>
  <si>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150 кВт - всего</t>
  </si>
  <si>
    <t>льготная категория **</t>
  </si>
  <si>
    <t>От 150 кВт до 670 кВт - всего</t>
  </si>
  <si>
    <t>по индиви-дуальному проекту</t>
  </si>
  <si>
    <t>От 670 кВт до 8900 кВт - всего</t>
  </si>
  <si>
    <t>От 8900 кВт - всего</t>
  </si>
  <si>
    <t>Объекты генерации</t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</si>
  <si>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</si>
  <si>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rPr>
        <sz val="10"/>
        <color rgb="FFFFFFFF"/>
        <rFont val="Times New Roman"/>
        <family val="1"/>
        <charset val="204"/>
      </rPr>
      <t>_____</t>
    </r>
    <r>
      <rPr>
        <sz val="10"/>
        <rFont val="Times New Roman"/>
        <family val="1"/>
        <charset val="204"/>
      </rPr>
      <t>**</t>
    </r>
    <r>
      <rPr>
        <sz val="10"/>
        <color rgb="FFFFFFFF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</si>
  <si>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5</t>
  </si>
  <si>
    <t>Категория заявителей</t>
  </si>
  <si>
    <t>Количество заявок (штук)</t>
  </si>
  <si>
    <t>по индивидуальному проекту</t>
  </si>
  <si>
    <t>2020 год</t>
  </si>
  <si>
    <t>В соответствии с тарифными ставками, утвержденными приказом Региональной Энергетической Комиссией - Департаментом цен и тарифов Краснодарского края от 29.12.2020 №49/2020-Э "Об установлении платы за технологическое присоединение к электрическим сетям сетевых организаций на территории Краснодарского края и Республики Адыгея".</t>
  </si>
  <si>
    <t>Ожидаемые данные 
за текущий 
период (2021 год)</t>
  </si>
  <si>
    <t>Плановые 
показатели 
на следующий 
период( 2022 год)</t>
  </si>
  <si>
    <t>Общество с ограниченной ответственностью «Орионэнергогрупп» на 2022 год</t>
  </si>
  <si>
    <t>об осуществлении технологического присоединения по договорам, заключенным за текущий год (2021 год)</t>
  </si>
  <si>
    <t>о поданных заявках на технологическое присоединение 
за текущий год (2021 год)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</si>
</sst>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\-??\ _₽_-;_-@_-"/>
    <numFmt numFmtId="165" formatCode="_-* #,##0.00\ _₽_-;\-* #,##0.00\ _₽_-;_-* \-??\ _₽_-;_-@_-"/>
    <numFmt numFmtId="166" formatCode="0.000"/>
    <numFmt numFmtId="167" formatCode="_-* #,##0.000\ _₽_-;\-* #,##0.000\ _₽_-;_-* \-??\ _₽_-;_-@_-"/>
  </numFmts>
  <fonts count="16" x14ac:knownFonts="1">
    <font>
      <sz val="10"/>
      <name val="Arial Cyr"/>
      <charset val="204"/>
    </font>
    <font>
      <sz val="11"/>
      <color rgb="FF000000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5" fillId="0" borderId="0"/>
    <xf numFmtId="0" fontId="1" fillId="0" borderId="0"/>
  </cellStyleXfs>
  <cellXfs count="72">
    <xf numFmtId="0" fontId="0" fillId="0" borderId="0" xfId="0"/>
    <xf numFmtId="0" fontId="4" fillId="0" borderId="1" xfId="3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1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 wrapText="1"/>
    </xf>
    <xf numFmtId="0" fontId="4" fillId="0" borderId="1" xfId="3" applyFont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1" applyFont="1" applyBorder="1" applyAlignment="1" applyProtection="1">
      <alignment horizontal="left" vertical="center"/>
    </xf>
    <xf numFmtId="0" fontId="4" fillId="0" borderId="1" xfId="3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justify" vertical="top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1" fillId="0" borderId="9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7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 wrapText="1"/>
    </xf>
    <xf numFmtId="164" fontId="11" fillId="0" borderId="1" xfId="0" applyNumberFormat="1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top"/>
    </xf>
    <xf numFmtId="4" fontId="11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left" vertical="top" wrapText="1" indent="3"/>
    </xf>
    <xf numFmtId="0" fontId="11" fillId="0" borderId="1" xfId="0" applyFont="1" applyBorder="1" applyAlignment="1">
      <alignment horizontal="left" vertical="top" wrapText="1" indent="4"/>
    </xf>
    <xf numFmtId="2" fontId="11" fillId="0" borderId="1" xfId="0" applyNumberFormat="1" applyFont="1" applyFill="1" applyBorder="1" applyAlignment="1">
      <alignment horizontal="center" vertical="top"/>
    </xf>
    <xf numFmtId="0" fontId="7" fillId="0" borderId="0" xfId="0" applyFont="1" applyBorder="1" applyAlignment="1">
      <alignment horizontal="right" vertical="top" wrapText="1"/>
    </xf>
    <xf numFmtId="49" fontId="11" fillId="0" borderId="1" xfId="0" applyNumberFormat="1" applyFont="1" applyBorder="1" applyAlignment="1">
      <alignment horizontal="left" vertical="top" wrapText="1" indent="1"/>
    </xf>
    <xf numFmtId="0" fontId="7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 indent="1"/>
    </xf>
    <xf numFmtId="165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6000000}"/>
    <cellStyle name="Обычный 5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oreg23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C20"/>
  <sheetViews>
    <sheetView view="pageBreakPreview" zoomScaleNormal="100" workbookViewId="0">
      <selection activeCell="B11" sqref="B11:C11"/>
    </sheetView>
  </sheetViews>
  <sheetFormatPr defaultColWidth="8.7109375" defaultRowHeight="12.75" x14ac:dyDescent="0.2"/>
  <cols>
    <col min="1" max="1" width="29.140625" customWidth="1"/>
    <col min="2" max="2" width="26.85546875" customWidth="1"/>
    <col min="3" max="3" width="29.7109375" customWidth="1"/>
  </cols>
  <sheetData>
    <row r="6" spans="1:3" ht="18.75" x14ac:dyDescent="0.2">
      <c r="A6" s="21" t="s">
        <v>0</v>
      </c>
      <c r="B6" s="21"/>
      <c r="C6" s="21"/>
    </row>
    <row r="7" spans="1:3" ht="18.75" x14ac:dyDescent="0.2">
      <c r="A7" s="21" t="s">
        <v>1</v>
      </c>
      <c r="B7" s="21"/>
      <c r="C7" s="21"/>
    </row>
    <row r="8" spans="1:3" ht="63" customHeight="1" x14ac:dyDescent="0.2">
      <c r="A8" s="22" t="s">
        <v>151</v>
      </c>
      <c r="B8" s="22"/>
      <c r="C8" s="22"/>
    </row>
    <row r="11" spans="1:3" ht="70.5" customHeight="1" x14ac:dyDescent="0.2">
      <c r="A11" s="1" t="s">
        <v>2</v>
      </c>
      <c r="B11" s="23" t="s">
        <v>3</v>
      </c>
      <c r="C11" s="23"/>
    </row>
    <row r="12" spans="1:3" ht="15.75" x14ac:dyDescent="0.2">
      <c r="A12" s="1" t="s">
        <v>4</v>
      </c>
      <c r="B12" s="24" t="s">
        <v>5</v>
      </c>
      <c r="C12" s="24"/>
    </row>
    <row r="13" spans="1:3" ht="55.5" customHeight="1" x14ac:dyDescent="0.25">
      <c r="A13" s="1" t="s">
        <v>6</v>
      </c>
      <c r="B13" s="26" t="s">
        <v>7</v>
      </c>
      <c r="C13" s="26"/>
    </row>
    <row r="14" spans="1:3" ht="46.5" customHeight="1" x14ac:dyDescent="0.25">
      <c r="A14" s="1" t="s">
        <v>8</v>
      </c>
      <c r="B14" s="26" t="s">
        <v>7</v>
      </c>
      <c r="C14" s="26"/>
    </row>
    <row r="15" spans="1:3" ht="15.75" x14ac:dyDescent="0.2">
      <c r="A15" s="1" t="s">
        <v>9</v>
      </c>
      <c r="B15" s="24">
        <v>2366007570</v>
      </c>
      <c r="C15" s="24"/>
    </row>
    <row r="16" spans="1:3" ht="15.75" x14ac:dyDescent="0.2">
      <c r="A16" s="1" t="s">
        <v>10</v>
      </c>
      <c r="B16" s="24">
        <v>236601001</v>
      </c>
      <c r="C16" s="24"/>
    </row>
    <row r="17" spans="1:3" ht="15.75" x14ac:dyDescent="0.2">
      <c r="A17" s="1" t="s">
        <v>11</v>
      </c>
      <c r="B17" s="24" t="s">
        <v>12</v>
      </c>
      <c r="C17" s="24"/>
    </row>
    <row r="18" spans="1:3" ht="15.75" x14ac:dyDescent="0.2">
      <c r="A18" s="1" t="s">
        <v>13</v>
      </c>
      <c r="B18" s="25" t="s">
        <v>14</v>
      </c>
      <c r="C18" s="25"/>
    </row>
    <row r="19" spans="1:3" ht="15.75" x14ac:dyDescent="0.2">
      <c r="A19" s="1" t="s">
        <v>15</v>
      </c>
      <c r="B19" s="24" t="s">
        <v>16</v>
      </c>
      <c r="C19" s="24"/>
    </row>
    <row r="20" spans="1:3" ht="15.75" x14ac:dyDescent="0.2">
      <c r="A20" s="1" t="s">
        <v>17</v>
      </c>
      <c r="B20" s="24"/>
      <c r="C20" s="24"/>
    </row>
  </sheetData>
  <mergeCells count="13">
    <mergeCell ref="B18:C18"/>
    <mergeCell ref="B19:C19"/>
    <mergeCell ref="B20:C20"/>
    <mergeCell ref="B13:C13"/>
    <mergeCell ref="B14:C14"/>
    <mergeCell ref="B15:C15"/>
    <mergeCell ref="B16:C16"/>
    <mergeCell ref="B17:C17"/>
    <mergeCell ref="A6:C6"/>
    <mergeCell ref="A7:C7"/>
    <mergeCell ref="A8:C8"/>
    <mergeCell ref="B11:C11"/>
    <mergeCell ref="B12:C12"/>
  </mergeCells>
  <hyperlinks>
    <hyperlink ref="B18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27"/>
  <sheetViews>
    <sheetView view="pageBreakPreview" topLeftCell="A22" zoomScaleNormal="100" workbookViewId="0">
      <selection activeCell="BU17" sqref="BU17:CX24"/>
    </sheetView>
  </sheetViews>
  <sheetFormatPr defaultColWidth="0.85546875" defaultRowHeight="15" x14ac:dyDescent="0.25"/>
  <cols>
    <col min="1" max="12" width="0.85546875" style="2"/>
    <col min="13" max="36" width="1.42578125" style="2" customWidth="1"/>
    <col min="37" max="53" width="3" style="2" customWidth="1"/>
    <col min="54" max="1024" width="0.85546875" style="2"/>
  </cols>
  <sheetData>
    <row r="1" spans="1:102" s="3" customFormat="1" ht="12.75" x14ac:dyDescent="0.2"/>
    <row r="2" spans="1:102" s="3" customFormat="1" ht="42.75" customHeight="1" x14ac:dyDescent="0.2"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30" customHeight="1" x14ac:dyDescent="0.25"/>
    <row r="9" spans="1:102" s="7" customFormat="1" ht="18.75" x14ac:dyDescent="0.3">
      <c r="A9" s="30" t="s">
        <v>18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8" customFormat="1" ht="57" customHeight="1" x14ac:dyDescent="0.3">
      <c r="A10" s="31" t="s">
        <v>19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1:102" s="8" customFormat="1" ht="18.75" x14ac:dyDescent="0.3">
      <c r="AJ11" s="9" t="s">
        <v>20</v>
      </c>
      <c r="AK11" s="32" t="s">
        <v>21</v>
      </c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</row>
    <row r="12" spans="1:102" ht="14.25" customHeight="1" x14ac:dyDescent="0.25">
      <c r="AK12" s="33" t="s">
        <v>22</v>
      </c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</row>
    <row r="13" spans="1:102" s="8" customFormat="1" ht="18.75" x14ac:dyDescent="0.3">
      <c r="AN13" s="8" t="s">
        <v>23</v>
      </c>
      <c r="AS13" s="37" t="s">
        <v>24</v>
      </c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8" t="s">
        <v>25</v>
      </c>
    </row>
    <row r="15" spans="1:102" s="11" customFormat="1" ht="33" customHeight="1" x14ac:dyDescent="0.2">
      <c r="A15" s="38" t="s">
        <v>26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28" t="s">
        <v>27</v>
      </c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7" t="s">
        <v>28</v>
      </c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</row>
    <row r="16" spans="1:102" s="11" customFormat="1" ht="50.25" customHeight="1" x14ac:dyDescent="0.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 t="s">
        <v>29</v>
      </c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7" t="s">
        <v>30</v>
      </c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</row>
    <row r="17" spans="1:102" s="12" customFormat="1" ht="111.75" customHeight="1" x14ac:dyDescent="0.2">
      <c r="A17" s="34" t="s">
        <v>31</v>
      </c>
      <c r="B17" s="34"/>
      <c r="C17" s="34"/>
      <c r="D17" s="34"/>
      <c r="E17" s="34"/>
      <c r="F17" s="34"/>
      <c r="G17" s="34"/>
      <c r="H17" s="34"/>
      <c r="I17" s="35" t="s">
        <v>32</v>
      </c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6" t="s">
        <v>33</v>
      </c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41" t="s">
        <v>148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3"/>
    </row>
    <row r="18" spans="1:102" s="12" customFormat="1" ht="33.75" customHeight="1" x14ac:dyDescent="0.2">
      <c r="A18" s="34" t="s">
        <v>34</v>
      </c>
      <c r="B18" s="34"/>
      <c r="C18" s="34"/>
      <c r="D18" s="34"/>
      <c r="E18" s="34"/>
      <c r="F18" s="34"/>
      <c r="G18" s="34"/>
      <c r="H18" s="34"/>
      <c r="I18" s="35" t="s">
        <v>35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4" t="s">
        <v>33</v>
      </c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44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6"/>
    </row>
    <row r="19" spans="1:102" s="12" customFormat="1" ht="34.5" customHeight="1" x14ac:dyDescent="0.2">
      <c r="A19" s="34" t="s">
        <v>36</v>
      </c>
      <c r="B19" s="34"/>
      <c r="C19" s="34"/>
      <c r="D19" s="34"/>
      <c r="E19" s="34"/>
      <c r="F19" s="34"/>
      <c r="G19" s="34"/>
      <c r="H19" s="34"/>
      <c r="I19" s="39" t="s">
        <v>37</v>
      </c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6" t="s">
        <v>38</v>
      </c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44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6"/>
    </row>
    <row r="20" spans="1:102" s="12" customFormat="1" ht="49.5" customHeight="1" x14ac:dyDescent="0.2">
      <c r="A20" s="34" t="s">
        <v>39</v>
      </c>
      <c r="B20" s="34"/>
      <c r="C20" s="34"/>
      <c r="D20" s="34"/>
      <c r="E20" s="34"/>
      <c r="F20" s="34"/>
      <c r="G20" s="34"/>
      <c r="H20" s="34"/>
      <c r="I20" s="35" t="s">
        <v>40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4" t="s">
        <v>38</v>
      </c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44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6"/>
    </row>
    <row r="21" spans="1:102" s="12" customFormat="1" ht="63.75" customHeight="1" x14ac:dyDescent="0.2">
      <c r="A21" s="34" t="s">
        <v>41</v>
      </c>
      <c r="B21" s="34"/>
      <c r="C21" s="34"/>
      <c r="D21" s="34"/>
      <c r="E21" s="34"/>
      <c r="F21" s="34"/>
      <c r="G21" s="34"/>
      <c r="H21" s="34"/>
      <c r="I21" s="35" t="s">
        <v>42</v>
      </c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4" t="s">
        <v>33</v>
      </c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44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6"/>
    </row>
    <row r="22" spans="1:102" s="12" customFormat="1" ht="96" customHeight="1" x14ac:dyDescent="0.2">
      <c r="A22" s="34" t="s">
        <v>43</v>
      </c>
      <c r="B22" s="34"/>
      <c r="C22" s="34"/>
      <c r="D22" s="34"/>
      <c r="E22" s="34"/>
      <c r="F22" s="34"/>
      <c r="G22" s="34"/>
      <c r="H22" s="34"/>
      <c r="I22" s="35" t="s">
        <v>44</v>
      </c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4" t="s">
        <v>38</v>
      </c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44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6"/>
    </row>
    <row r="23" spans="1:102" s="12" customFormat="1" ht="95.25" customHeight="1" x14ac:dyDescent="0.2">
      <c r="A23" s="34" t="s">
        <v>45</v>
      </c>
      <c r="B23" s="34"/>
      <c r="C23" s="34"/>
      <c r="D23" s="34"/>
      <c r="E23" s="34"/>
      <c r="F23" s="34"/>
      <c r="G23" s="34"/>
      <c r="H23" s="34"/>
      <c r="I23" s="39" t="s">
        <v>46</v>
      </c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6" t="s">
        <v>38</v>
      </c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44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6"/>
    </row>
    <row r="24" spans="1:102" s="12" customFormat="1" ht="96.75" customHeight="1" x14ac:dyDescent="0.2">
      <c r="A24" s="34" t="s">
        <v>47</v>
      </c>
      <c r="B24" s="34"/>
      <c r="C24" s="34"/>
      <c r="D24" s="34"/>
      <c r="E24" s="34"/>
      <c r="F24" s="34"/>
      <c r="G24" s="34"/>
      <c r="H24" s="34"/>
      <c r="I24" s="35" t="s">
        <v>48</v>
      </c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4" t="s">
        <v>33</v>
      </c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47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9"/>
    </row>
    <row r="25" spans="1:102" ht="4.5" customHeight="1" x14ac:dyDescent="0.25"/>
    <row r="26" spans="1:102" ht="44.25" customHeight="1" x14ac:dyDescent="0.25">
      <c r="A26" s="40" t="s">
        <v>49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</row>
    <row r="27" spans="1:102" ht="3" customHeight="1" x14ac:dyDescent="0.25"/>
  </sheetData>
  <mergeCells count="37">
    <mergeCell ref="A26:CX26"/>
    <mergeCell ref="BU17:CX24"/>
    <mergeCell ref="A24:H24"/>
    <mergeCell ref="I24:BA24"/>
    <mergeCell ref="BB24:BT24"/>
    <mergeCell ref="A23:H23"/>
    <mergeCell ref="I23:BA23"/>
    <mergeCell ref="BB23:BT23"/>
    <mergeCell ref="A22:H22"/>
    <mergeCell ref="I22:BA22"/>
    <mergeCell ref="BB22:BT22"/>
    <mergeCell ref="A21:H21"/>
    <mergeCell ref="I21:BA21"/>
    <mergeCell ref="BB21:BT21"/>
    <mergeCell ref="A20:H20"/>
    <mergeCell ref="I20:BA20"/>
    <mergeCell ref="BB20:BT20"/>
    <mergeCell ref="A19:H19"/>
    <mergeCell ref="I19:BA19"/>
    <mergeCell ref="BB19:BT19"/>
    <mergeCell ref="A18:H18"/>
    <mergeCell ref="I18:BA18"/>
    <mergeCell ref="BB18:BT18"/>
    <mergeCell ref="A17:H17"/>
    <mergeCell ref="I17:BA17"/>
    <mergeCell ref="BB17:BT17"/>
    <mergeCell ref="AS13:BD13"/>
    <mergeCell ref="A15:BA16"/>
    <mergeCell ref="BB15:BT16"/>
    <mergeCell ref="BU15:CX15"/>
    <mergeCell ref="BU16:CI16"/>
    <mergeCell ref="CJ16:CX16"/>
    <mergeCell ref="BO2:CX2"/>
    <mergeCell ref="A9:CX9"/>
    <mergeCell ref="A10:CX10"/>
    <mergeCell ref="AK11:CJ11"/>
    <mergeCell ref="AK12:CJ12"/>
  </mergeCells>
  <pageMargins left="0.78749999999999998" right="0.70833333333333304" top="0.59027777777777801" bottom="0.39374999999999999" header="0.196527777777778" footer="0.51180555555555496"/>
  <pageSetup paperSize="9" scale="64" firstPageNumber="0" orientation="portrait" horizontalDpi="300" verticalDpi="300" r:id="rId1"/>
  <headerFooter>
    <oddHeader>&amp;R&amp;"Times New Roman,Обычный"&amp;7Подготовлено с использованием системы 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35"/>
  <sheetViews>
    <sheetView view="pageBreakPreview" topLeftCell="A22" zoomScaleNormal="100" workbookViewId="0">
      <selection activeCell="BM16" sqref="BM16:CF16"/>
    </sheetView>
  </sheetViews>
  <sheetFormatPr defaultColWidth="0.85546875" defaultRowHeight="15" x14ac:dyDescent="0.25"/>
  <cols>
    <col min="1" max="9" width="0.85546875" style="2"/>
    <col min="10" max="42" width="1.85546875" style="2" customWidth="1"/>
    <col min="43" max="1024" width="0.85546875" style="2"/>
  </cols>
  <sheetData>
    <row r="1" spans="1:102" s="3" customFormat="1" ht="12.75" x14ac:dyDescent="0.2"/>
    <row r="2" spans="1:102" s="3" customFormat="1" ht="41.25" customHeight="1" x14ac:dyDescent="0.2"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0.25" customHeight="1" x14ac:dyDescent="0.25"/>
    <row r="9" spans="1:102" s="7" customFormat="1" ht="18.75" x14ac:dyDescent="0.3">
      <c r="A9" s="30" t="s">
        <v>50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8" customFormat="1" ht="18.75" customHeight="1" x14ac:dyDescent="0.3">
      <c r="A10" s="30" t="s">
        <v>51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</row>
    <row r="11" spans="1:102" s="8" customFormat="1" ht="18.75" customHeight="1" x14ac:dyDescent="0.3">
      <c r="A11" s="30" t="s">
        <v>147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</row>
    <row r="12" spans="1:102" ht="13.5" customHeight="1" x14ac:dyDescent="0.25"/>
    <row r="13" spans="1:102" s="11" customFormat="1" ht="114" customHeight="1" x14ac:dyDescent="0.2">
      <c r="A13" s="28" t="s">
        <v>53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 t="s">
        <v>54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 t="s">
        <v>55</v>
      </c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 t="s">
        <v>56</v>
      </c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12" customFormat="1" ht="33.75" customHeight="1" x14ac:dyDescent="0.2">
      <c r="A14" s="34" t="s">
        <v>57</v>
      </c>
      <c r="B14" s="34"/>
      <c r="C14" s="34"/>
      <c r="D14" s="34"/>
      <c r="E14" s="34"/>
      <c r="F14" s="34"/>
      <c r="G14" s="34"/>
      <c r="H14" s="34"/>
      <c r="I14" s="50" t="s">
        <v>58</v>
      </c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1">
        <v>0</v>
      </c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2">
        <v>0</v>
      </c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3">
        <v>0</v>
      </c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12" customFormat="1" ht="20.100000000000001" customHeight="1" x14ac:dyDescent="0.2">
      <c r="A15" s="34"/>
      <c r="B15" s="34"/>
      <c r="C15" s="34"/>
      <c r="D15" s="34"/>
      <c r="E15" s="34"/>
      <c r="F15" s="34"/>
      <c r="G15" s="34"/>
      <c r="H15" s="34"/>
      <c r="I15" s="54" t="s">
        <v>29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1">
        <f>AS14</f>
        <v>0</v>
      </c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2">
        <f>BM14</f>
        <v>0</v>
      </c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3">
        <f>CG14</f>
        <v>0</v>
      </c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</row>
    <row r="16" spans="1:102" s="12" customFormat="1" ht="20.100000000000001" customHeight="1" x14ac:dyDescent="0.2">
      <c r="A16" s="34"/>
      <c r="B16" s="34"/>
      <c r="C16" s="34"/>
      <c r="D16" s="34"/>
      <c r="E16" s="34"/>
      <c r="F16" s="34"/>
      <c r="G16" s="34"/>
      <c r="H16" s="34"/>
      <c r="I16" s="54" t="s">
        <v>59</v>
      </c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</row>
    <row r="17" spans="1:102" s="12" customFormat="1" ht="32.25" customHeight="1" x14ac:dyDescent="0.2">
      <c r="A17" s="34" t="s">
        <v>60</v>
      </c>
      <c r="B17" s="34"/>
      <c r="C17" s="34"/>
      <c r="D17" s="34"/>
      <c r="E17" s="34"/>
      <c r="F17" s="34"/>
      <c r="G17" s="34"/>
      <c r="H17" s="34"/>
      <c r="I17" s="50" t="s">
        <v>61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12" customFormat="1" ht="33.75" customHeight="1" x14ac:dyDescent="0.2">
      <c r="A18" s="34" t="s">
        <v>62</v>
      </c>
      <c r="B18" s="34"/>
      <c r="C18" s="34"/>
      <c r="D18" s="34"/>
      <c r="E18" s="34"/>
      <c r="F18" s="34"/>
      <c r="G18" s="34"/>
      <c r="H18" s="34"/>
      <c r="I18" s="50" t="s">
        <v>63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</row>
    <row r="19" spans="1:102" s="12" customFormat="1" ht="18" customHeight="1" x14ac:dyDescent="0.2">
      <c r="A19" s="34"/>
      <c r="B19" s="34"/>
      <c r="C19" s="34"/>
      <c r="D19" s="34"/>
      <c r="E19" s="34"/>
      <c r="F19" s="34"/>
      <c r="G19" s="34"/>
      <c r="H19" s="34"/>
      <c r="I19" s="54" t="s">
        <v>64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</row>
    <row r="20" spans="1:102" s="12" customFormat="1" ht="18" customHeight="1" x14ac:dyDescent="0.2">
      <c r="A20" s="34"/>
      <c r="B20" s="34"/>
      <c r="C20" s="34"/>
      <c r="D20" s="34"/>
      <c r="E20" s="34"/>
      <c r="F20" s="34"/>
      <c r="G20" s="34"/>
      <c r="H20" s="34"/>
      <c r="I20" s="54" t="s">
        <v>65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12" customFormat="1" ht="18" customHeight="1" x14ac:dyDescent="0.2">
      <c r="A21" s="34"/>
      <c r="B21" s="34"/>
      <c r="C21" s="34"/>
      <c r="D21" s="34"/>
      <c r="E21" s="34"/>
      <c r="F21" s="34"/>
      <c r="G21" s="34"/>
      <c r="H21" s="34"/>
      <c r="I21" s="54" t="s">
        <v>66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</row>
    <row r="22" spans="1:102" s="12" customFormat="1" ht="46.5" customHeight="1" x14ac:dyDescent="0.2">
      <c r="A22" s="34"/>
      <c r="B22" s="34"/>
      <c r="C22" s="34"/>
      <c r="D22" s="34"/>
      <c r="E22" s="34"/>
      <c r="F22" s="34"/>
      <c r="G22" s="34"/>
      <c r="H22" s="34"/>
      <c r="I22" s="54" t="s">
        <v>67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</row>
    <row r="23" spans="1:102" s="12" customFormat="1" ht="49.5" customHeight="1" x14ac:dyDescent="0.2">
      <c r="A23" s="34"/>
      <c r="B23" s="34"/>
      <c r="C23" s="34"/>
      <c r="D23" s="34"/>
      <c r="E23" s="34"/>
      <c r="F23" s="34"/>
      <c r="G23" s="34"/>
      <c r="H23" s="34"/>
      <c r="I23" s="54" t="s">
        <v>68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12" customFormat="1" ht="31.5" customHeight="1" x14ac:dyDescent="0.2">
      <c r="A24" s="34" t="s">
        <v>69</v>
      </c>
      <c r="B24" s="34"/>
      <c r="C24" s="34"/>
      <c r="D24" s="34"/>
      <c r="E24" s="34"/>
      <c r="F24" s="34"/>
      <c r="G24" s="34"/>
      <c r="H24" s="34"/>
      <c r="I24" s="50" t="s">
        <v>70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1">
        <v>0</v>
      </c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2">
        <v>0</v>
      </c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3">
        <v>0</v>
      </c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</row>
    <row r="25" spans="1:102" s="12" customFormat="1" ht="20.100000000000001" customHeight="1" x14ac:dyDescent="0.2">
      <c r="A25" s="34"/>
      <c r="B25" s="34"/>
      <c r="C25" s="34"/>
      <c r="D25" s="34"/>
      <c r="E25" s="34"/>
      <c r="F25" s="34"/>
      <c r="G25" s="34"/>
      <c r="H25" s="34"/>
      <c r="I25" s="54" t="s">
        <v>29</v>
      </c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1">
        <f>AS24</f>
        <v>0</v>
      </c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2">
        <f>BM24</f>
        <v>0</v>
      </c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3">
        <v>0</v>
      </c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</row>
    <row r="26" spans="1:102" s="12" customFormat="1" ht="20.100000000000001" customHeight="1" x14ac:dyDescent="0.2">
      <c r="A26" s="34"/>
      <c r="B26" s="34"/>
      <c r="C26" s="34"/>
      <c r="D26" s="34"/>
      <c r="E26" s="34"/>
      <c r="F26" s="34"/>
      <c r="G26" s="34"/>
      <c r="H26" s="34"/>
      <c r="I26" s="54" t="s">
        <v>59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spans="1:102" s="12" customFormat="1" ht="48.75" customHeight="1" x14ac:dyDescent="0.2">
      <c r="A27" s="34" t="s">
        <v>71</v>
      </c>
      <c r="B27" s="34"/>
      <c r="C27" s="34"/>
      <c r="D27" s="34"/>
      <c r="E27" s="34"/>
      <c r="F27" s="34"/>
      <c r="G27" s="34"/>
      <c r="H27" s="34"/>
      <c r="I27" s="50" t="s">
        <v>72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</row>
    <row r="28" spans="1:102" s="12" customFormat="1" ht="20.100000000000001" customHeight="1" x14ac:dyDescent="0.2">
      <c r="A28" s="34"/>
      <c r="B28" s="34"/>
      <c r="C28" s="34"/>
      <c r="D28" s="34"/>
      <c r="E28" s="34"/>
      <c r="F28" s="34"/>
      <c r="G28" s="34"/>
      <c r="H28" s="34"/>
      <c r="I28" s="54" t="s">
        <v>29</v>
      </c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2" customFormat="1" ht="20.100000000000001" customHeight="1" x14ac:dyDescent="0.2">
      <c r="A29" s="34"/>
      <c r="B29" s="34"/>
      <c r="C29" s="34"/>
      <c r="D29" s="34"/>
      <c r="E29" s="34"/>
      <c r="F29" s="34"/>
      <c r="G29" s="34"/>
      <c r="H29" s="34"/>
      <c r="I29" s="54" t="s">
        <v>59</v>
      </c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s="12" customFormat="1" ht="111" customHeight="1" x14ac:dyDescent="0.2">
      <c r="A30" s="34" t="s">
        <v>73</v>
      </c>
      <c r="B30" s="34"/>
      <c r="C30" s="34"/>
      <c r="D30" s="34"/>
      <c r="E30" s="34"/>
      <c r="F30" s="34"/>
      <c r="G30" s="34"/>
      <c r="H30" s="34"/>
      <c r="I30" s="50" t="s">
        <v>74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</row>
    <row r="31" spans="1:102" s="12" customFormat="1" ht="20.100000000000001" customHeight="1" x14ac:dyDescent="0.2">
      <c r="A31" s="34"/>
      <c r="B31" s="34"/>
      <c r="C31" s="34"/>
      <c r="D31" s="34"/>
      <c r="E31" s="34"/>
      <c r="F31" s="34"/>
      <c r="G31" s="34"/>
      <c r="H31" s="34"/>
      <c r="I31" s="54" t="s">
        <v>29</v>
      </c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</row>
    <row r="32" spans="1:102" s="12" customFormat="1" ht="20.100000000000001" customHeight="1" x14ac:dyDescent="0.2">
      <c r="A32" s="34"/>
      <c r="B32" s="34"/>
      <c r="C32" s="34"/>
      <c r="D32" s="34"/>
      <c r="E32" s="34"/>
      <c r="F32" s="34"/>
      <c r="G32" s="34"/>
      <c r="H32" s="34"/>
      <c r="I32" s="54" t="s">
        <v>59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</row>
    <row r="33" spans="1:102" ht="4.5" customHeight="1" x14ac:dyDescent="0.25"/>
    <row r="34" spans="1:102" ht="27.75" customHeight="1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</row>
    <row r="35" spans="1:102" ht="3" customHeight="1" x14ac:dyDescent="0.25"/>
  </sheetData>
  <mergeCells count="91">
    <mergeCell ref="A34:CX34"/>
    <mergeCell ref="A30:H32"/>
    <mergeCell ref="I30:AR30"/>
    <mergeCell ref="AS30:BL30"/>
    <mergeCell ref="BM30:CF30"/>
    <mergeCell ref="CG30:CX30"/>
    <mergeCell ref="I31:AR31"/>
    <mergeCell ref="AS31:BL31"/>
    <mergeCell ref="BM31:CF31"/>
    <mergeCell ref="CG31:CX31"/>
    <mergeCell ref="I32:AR32"/>
    <mergeCell ref="AS32:BL32"/>
    <mergeCell ref="BM32:CF32"/>
    <mergeCell ref="CG32:CX32"/>
    <mergeCell ref="CG26:CX26"/>
    <mergeCell ref="A27:H29"/>
    <mergeCell ref="I27:AR27"/>
    <mergeCell ref="AS27:BL27"/>
    <mergeCell ref="BM27:CF27"/>
    <mergeCell ref="CG27:CX27"/>
    <mergeCell ref="I28:AR28"/>
    <mergeCell ref="AS28:BL28"/>
    <mergeCell ref="BM28:CF28"/>
    <mergeCell ref="CG28:CX28"/>
    <mergeCell ref="I29:AR29"/>
    <mergeCell ref="AS29:BL29"/>
    <mergeCell ref="BM29:CF29"/>
    <mergeCell ref="CG29:CX29"/>
    <mergeCell ref="I23:AR23"/>
    <mergeCell ref="AS23:BL23"/>
    <mergeCell ref="BM23:CF23"/>
    <mergeCell ref="CG23:CX23"/>
    <mergeCell ref="A24:H26"/>
    <mergeCell ref="I24:AR24"/>
    <mergeCell ref="AS24:BL24"/>
    <mergeCell ref="BM24:CF24"/>
    <mergeCell ref="CG24:CX24"/>
    <mergeCell ref="I25:AR25"/>
    <mergeCell ref="AS25:BL25"/>
    <mergeCell ref="BM25:CF25"/>
    <mergeCell ref="CG25:CX25"/>
    <mergeCell ref="I26:AR26"/>
    <mergeCell ref="AS26:BL26"/>
    <mergeCell ref="BM26:CF26"/>
    <mergeCell ref="CG21:CX21"/>
    <mergeCell ref="I22:AR22"/>
    <mergeCell ref="AS22:BL22"/>
    <mergeCell ref="BM22:CF22"/>
    <mergeCell ref="CG22:CX22"/>
    <mergeCell ref="A18:H23"/>
    <mergeCell ref="I18:AR18"/>
    <mergeCell ref="AS18:BL18"/>
    <mergeCell ref="BM18:CF18"/>
    <mergeCell ref="CG18:CX18"/>
    <mergeCell ref="I19:AR19"/>
    <mergeCell ref="AS19:BL19"/>
    <mergeCell ref="BM19:CF19"/>
    <mergeCell ref="CG19:CX19"/>
    <mergeCell ref="I20:AR20"/>
    <mergeCell ref="AS20:BL20"/>
    <mergeCell ref="BM20:CF20"/>
    <mergeCell ref="CG20:CX20"/>
    <mergeCell ref="I21:AR21"/>
    <mergeCell ref="AS21:BL21"/>
    <mergeCell ref="BM21:CF21"/>
    <mergeCell ref="A17:H17"/>
    <mergeCell ref="I17:AR17"/>
    <mergeCell ref="AS17:BL17"/>
    <mergeCell ref="BM17:CF17"/>
    <mergeCell ref="CG17:CX17"/>
    <mergeCell ref="A14:H16"/>
    <mergeCell ref="I14:AR14"/>
    <mergeCell ref="AS14:BL14"/>
    <mergeCell ref="BM14:CF14"/>
    <mergeCell ref="CG14:CX14"/>
    <mergeCell ref="I15:AR15"/>
    <mergeCell ref="AS15:BL15"/>
    <mergeCell ref="BM15:CF15"/>
    <mergeCell ref="CG15:CX15"/>
    <mergeCell ref="I16:AR16"/>
    <mergeCell ref="AS16:BL16"/>
    <mergeCell ref="BM16:CF16"/>
    <mergeCell ref="CG16:CX16"/>
    <mergeCell ref="BN2:CX2"/>
    <mergeCell ref="A9:CX9"/>
    <mergeCell ref="A10:CX10"/>
    <mergeCell ref="A11:CX11"/>
    <mergeCell ref="A13:AR13"/>
    <mergeCell ref="AS13:BL13"/>
    <mergeCell ref="BM13:CF13"/>
    <mergeCell ref="CG13:CX13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J40"/>
  <sheetViews>
    <sheetView view="pageBreakPreview" topLeftCell="D19" zoomScaleNormal="100" zoomScaleSheetLayoutView="100" zoomScalePageLayoutView="85" workbookViewId="0">
      <selection activeCell="CD40" sqref="CD40:CX40"/>
    </sheetView>
  </sheetViews>
  <sheetFormatPr defaultColWidth="0.85546875" defaultRowHeight="15" x14ac:dyDescent="0.25"/>
  <cols>
    <col min="1" max="9" width="0.85546875" style="2"/>
    <col min="10" max="58" width="1.85546875" style="2" customWidth="1"/>
    <col min="59" max="103" width="0.85546875" style="2"/>
    <col min="104" max="104" width="28" style="2" customWidth="1"/>
    <col min="105" max="1024" width="0.85546875" style="2"/>
  </cols>
  <sheetData>
    <row r="1" spans="1:104" s="3" customFormat="1" ht="12.75" x14ac:dyDescent="0.2"/>
    <row r="2" spans="1:104" s="3" customFormat="1" ht="40.5" customHeight="1" x14ac:dyDescent="0.2"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4" s="3" customFormat="1" ht="5.25" customHeight="1" x14ac:dyDescent="0.2"/>
    <row r="4" spans="1:104" s="4" customFormat="1" ht="12" x14ac:dyDescent="0.2"/>
    <row r="5" spans="1:104" s="4" customFormat="1" ht="12" x14ac:dyDescent="0.2"/>
    <row r="6" spans="1:104" s="3" customFormat="1" ht="12.75" x14ac:dyDescent="0.2"/>
    <row r="7" spans="1:104" s="5" customFormat="1" ht="16.5" x14ac:dyDescent="0.25">
      <c r="CX7" s="6"/>
    </row>
    <row r="8" spans="1:104" s="5" customFormat="1" ht="21" customHeight="1" x14ac:dyDescent="0.25"/>
    <row r="9" spans="1:104" s="7" customFormat="1" ht="18.75" x14ac:dyDescent="0.3">
      <c r="A9" s="30" t="s">
        <v>75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4" s="8" customFormat="1" ht="39.75" customHeight="1" x14ac:dyDescent="0.3">
      <c r="A10" s="31" t="s">
        <v>76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1:104" s="13" customFormat="1" ht="15.75" x14ac:dyDescent="0.25"/>
    <row r="12" spans="1:104" s="5" customFormat="1" ht="16.5" x14ac:dyDescent="0.25">
      <c r="CX12" s="6" t="s">
        <v>77</v>
      </c>
    </row>
    <row r="13" spans="1:104" s="13" customFormat="1" ht="6" customHeight="1" x14ac:dyDescent="0.25"/>
    <row r="14" spans="1:104" s="11" customFormat="1" ht="69.75" customHeight="1" x14ac:dyDescent="0.2">
      <c r="A14" s="28" t="s">
        <v>78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55" t="s">
        <v>149</v>
      </c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 t="s">
        <v>150</v>
      </c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Z14" s="14"/>
    </row>
    <row r="15" spans="1:104" s="12" customFormat="1" ht="18.75" customHeight="1" x14ac:dyDescent="0.2">
      <c r="A15" s="34" t="s">
        <v>57</v>
      </c>
      <c r="B15" s="34"/>
      <c r="C15" s="34"/>
      <c r="D15" s="34"/>
      <c r="E15" s="34"/>
      <c r="F15" s="34"/>
      <c r="G15" s="34"/>
      <c r="H15" s="34"/>
      <c r="I15" s="50" t="s">
        <v>79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6">
        <f>1551.596*1.051+BJ34</f>
        <v>1633.1446960000001</v>
      </c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>
        <f>1551.596*1.051*1.03+CD34</f>
        <v>1682.13903688</v>
      </c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</row>
    <row r="16" spans="1:104" s="12" customFormat="1" ht="15" customHeight="1" x14ac:dyDescent="0.2">
      <c r="A16" s="34"/>
      <c r="B16" s="34"/>
      <c r="C16" s="34"/>
      <c r="D16" s="34"/>
      <c r="E16" s="34"/>
      <c r="F16" s="34"/>
      <c r="G16" s="34"/>
      <c r="H16" s="34"/>
      <c r="I16" s="50" t="s">
        <v>80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</row>
    <row r="17" spans="1:102" s="12" customFormat="1" ht="15.75" customHeight="1" x14ac:dyDescent="0.2">
      <c r="A17" s="34"/>
      <c r="B17" s="34"/>
      <c r="C17" s="34"/>
      <c r="D17" s="34"/>
      <c r="E17" s="34"/>
      <c r="F17" s="34"/>
      <c r="G17" s="34"/>
      <c r="H17" s="34"/>
      <c r="I17" s="54" t="s">
        <v>81</v>
      </c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7">
        <f>14676.66/1000*1.051</f>
        <v>15.42516966</v>
      </c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6">
        <f>14676.66/1000*1.051*1.03</f>
        <v>15.8879247498</v>
      </c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</row>
    <row r="18" spans="1:102" s="12" customFormat="1" ht="15.75" customHeight="1" x14ac:dyDescent="0.2">
      <c r="A18" s="34"/>
      <c r="B18" s="34"/>
      <c r="C18" s="34"/>
      <c r="D18" s="34"/>
      <c r="E18" s="34"/>
      <c r="F18" s="34"/>
      <c r="G18" s="34"/>
      <c r="H18" s="34"/>
      <c r="I18" s="54" t="s">
        <v>82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6">
        <v>0</v>
      </c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>
        <f>0*1.051*1.03</f>
        <v>0</v>
      </c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</row>
    <row r="19" spans="1:102" s="12" customFormat="1" ht="15.75" customHeight="1" x14ac:dyDescent="0.2">
      <c r="A19" s="34"/>
      <c r="B19" s="34"/>
      <c r="C19" s="34"/>
      <c r="D19" s="34"/>
      <c r="E19" s="34"/>
      <c r="F19" s="34"/>
      <c r="G19" s="34"/>
      <c r="H19" s="34"/>
      <c r="I19" s="54" t="s">
        <v>83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6">
        <f>1265.72*1.051</f>
        <v>1330.27172</v>
      </c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>
        <f>1265.72*1.051*1.03</f>
        <v>1370.1798716000001</v>
      </c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</row>
    <row r="20" spans="1:102" s="12" customFormat="1" ht="15.75" customHeight="1" x14ac:dyDescent="0.2">
      <c r="A20" s="34"/>
      <c r="B20" s="34"/>
      <c r="C20" s="34"/>
      <c r="D20" s="34"/>
      <c r="E20" s="34"/>
      <c r="F20" s="34"/>
      <c r="G20" s="34"/>
      <c r="H20" s="34"/>
      <c r="I20" s="54" t="s">
        <v>84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6">
        <f>231.48*1.051</f>
        <v>243.28547999999998</v>
      </c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>
        <f>231.48*1.051*1.03</f>
        <v>250.58404439999998</v>
      </c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</row>
    <row r="21" spans="1:102" s="12" customFormat="1" ht="15.75" customHeight="1" x14ac:dyDescent="0.2">
      <c r="A21" s="34"/>
      <c r="B21" s="34"/>
      <c r="C21" s="34"/>
      <c r="D21" s="34"/>
      <c r="E21" s="34"/>
      <c r="F21" s="34"/>
      <c r="G21" s="34"/>
      <c r="H21" s="34"/>
      <c r="I21" s="54" t="s">
        <v>85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6">
        <f>1551.596*1.051-BJ17-BJ18-BJ19-BJ20</f>
        <v>41.745026340000123</v>
      </c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>
        <f>1551.596*1.051*1.03-CD17-CD18-CD19-CD20</f>
        <v>42.99737713020005</v>
      </c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</row>
    <row r="22" spans="1:102" s="12" customFormat="1" ht="15.75" customHeight="1" x14ac:dyDescent="0.2">
      <c r="A22" s="34"/>
      <c r="B22" s="34"/>
      <c r="C22" s="34"/>
      <c r="D22" s="34"/>
      <c r="E22" s="34"/>
      <c r="F22" s="34"/>
      <c r="G22" s="34"/>
      <c r="H22" s="34"/>
      <c r="I22" s="54" t="s">
        <v>86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</row>
    <row r="23" spans="1:102" s="12" customFormat="1" ht="33" customHeight="1" x14ac:dyDescent="0.2">
      <c r="A23" s="34"/>
      <c r="B23" s="34"/>
      <c r="C23" s="34"/>
      <c r="D23" s="34"/>
      <c r="E23" s="34"/>
      <c r="F23" s="34"/>
      <c r="G23" s="34"/>
      <c r="H23" s="34"/>
      <c r="I23" s="58" t="s">
        <v>87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</row>
    <row r="24" spans="1:102" s="12" customFormat="1" ht="14.25" customHeight="1" x14ac:dyDescent="0.2">
      <c r="A24" s="34"/>
      <c r="B24" s="34"/>
      <c r="C24" s="34"/>
      <c r="D24" s="34"/>
      <c r="E24" s="34"/>
      <c r="F24" s="34"/>
      <c r="G24" s="34"/>
      <c r="H24" s="34"/>
      <c r="I24" s="58" t="s">
        <v>88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6">
        <f>0.135*1.051</f>
        <v>0.14188500000000001</v>
      </c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>
        <f>0.135*1.051*1.03</f>
        <v>0.14614155000000001</v>
      </c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</row>
    <row r="25" spans="1:102" s="12" customFormat="1" ht="14.25" customHeight="1" x14ac:dyDescent="0.2">
      <c r="A25" s="34"/>
      <c r="B25" s="34"/>
      <c r="C25" s="34"/>
      <c r="D25" s="34"/>
      <c r="E25" s="34"/>
      <c r="F25" s="34"/>
      <c r="G25" s="34"/>
      <c r="H25" s="34"/>
      <c r="I25" s="58" t="s">
        <v>89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6">
        <f>(22865.73/1000+1.77)*1.051</f>
        <v>25.892152229999997</v>
      </c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>
        <f>(22865.73/1000+1.77)*1.051*1.03</f>
        <v>26.668916796899996</v>
      </c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</row>
    <row r="26" spans="1:102" s="12" customFormat="1" ht="14.25" customHeight="1" x14ac:dyDescent="0.2">
      <c r="A26" s="34"/>
      <c r="B26" s="34"/>
      <c r="C26" s="34"/>
      <c r="D26" s="34"/>
      <c r="E26" s="34"/>
      <c r="F26" s="34"/>
      <c r="G26" s="34"/>
      <c r="H26" s="34"/>
      <c r="I26" s="58" t="s">
        <v>80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</row>
    <row r="27" spans="1:102" s="12" customFormat="1" ht="14.25" customHeight="1" x14ac:dyDescent="0.2">
      <c r="A27" s="34"/>
      <c r="B27" s="34"/>
      <c r="C27" s="34"/>
      <c r="D27" s="34"/>
      <c r="E27" s="34"/>
      <c r="F27" s="34"/>
      <c r="G27" s="34"/>
      <c r="H27" s="34"/>
      <c r="I27" s="59" t="s">
        <v>90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6">
        <f>1.1*1.051</f>
        <v>1.1561000000000001</v>
      </c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>
        <f>1.1*1.051*1.03</f>
        <v>1.1907830000000001</v>
      </c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</row>
    <row r="28" spans="1:102" s="12" customFormat="1" ht="31.5" customHeight="1" x14ac:dyDescent="0.2">
      <c r="A28" s="34"/>
      <c r="B28" s="34"/>
      <c r="C28" s="34"/>
      <c r="D28" s="34"/>
      <c r="E28" s="34"/>
      <c r="F28" s="34"/>
      <c r="G28" s="34"/>
      <c r="H28" s="34"/>
      <c r="I28" s="59" t="s">
        <v>91</v>
      </c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6">
        <v>0</v>
      </c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>
        <f>0*1.051*1.03</f>
        <v>0</v>
      </c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</row>
    <row r="29" spans="1:102" s="12" customFormat="1" ht="48" customHeight="1" x14ac:dyDescent="0.2">
      <c r="A29" s="34"/>
      <c r="B29" s="34"/>
      <c r="C29" s="34"/>
      <c r="D29" s="34"/>
      <c r="E29" s="34"/>
      <c r="F29" s="34"/>
      <c r="G29" s="34"/>
      <c r="H29" s="34"/>
      <c r="I29" s="59" t="s">
        <v>92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6">
        <f>2.8*1.051</f>
        <v>2.9427999999999996</v>
      </c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>
        <f>2.8*1.051*1.03</f>
        <v>3.0310839999999999</v>
      </c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</row>
    <row r="30" spans="1:102" s="12" customFormat="1" ht="15.75" customHeight="1" x14ac:dyDescent="0.2">
      <c r="A30" s="34"/>
      <c r="B30" s="34"/>
      <c r="C30" s="34"/>
      <c r="D30" s="34"/>
      <c r="E30" s="34"/>
      <c r="F30" s="34"/>
      <c r="G30" s="34"/>
      <c r="H30" s="34"/>
      <c r="I30" s="59" t="s">
        <v>93</v>
      </c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6">
        <f>1.77*1.051</f>
        <v>1.8602699999999999</v>
      </c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>
        <f>1.77*1.051*1.03</f>
        <v>1.9160781</v>
      </c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</row>
    <row r="31" spans="1:102" s="12" customFormat="1" ht="16.5" customHeight="1" x14ac:dyDescent="0.2">
      <c r="A31" s="34"/>
      <c r="B31" s="34"/>
      <c r="C31" s="34"/>
      <c r="D31" s="34"/>
      <c r="E31" s="34"/>
      <c r="F31" s="34"/>
      <c r="G31" s="34"/>
      <c r="H31" s="34"/>
      <c r="I31" s="59" t="s">
        <v>94</v>
      </c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6">
        <f>BJ25-BJ27-BJ28-BJ29-BJ30</f>
        <v>19.93298223</v>
      </c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>
        <f>CD25-CD27-CD28-CD29-CD30</f>
        <v>20.530971696899996</v>
      </c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</row>
    <row r="32" spans="1:102" s="12" customFormat="1" ht="16.5" customHeight="1" x14ac:dyDescent="0.2">
      <c r="A32" s="34"/>
      <c r="B32" s="34"/>
      <c r="C32" s="34"/>
      <c r="D32" s="34"/>
      <c r="E32" s="34"/>
      <c r="F32" s="34"/>
      <c r="G32" s="34"/>
      <c r="H32" s="34"/>
      <c r="I32" s="54" t="s">
        <v>95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6">
        <f>2.3*1.051</f>
        <v>2.4172999999999996</v>
      </c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>
        <f>2.3*1.051*1.03</f>
        <v>2.4898189999999998</v>
      </c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</row>
    <row r="33" spans="1:102" s="12" customFormat="1" ht="16.5" customHeight="1" x14ac:dyDescent="0.2">
      <c r="A33" s="34"/>
      <c r="B33" s="34"/>
      <c r="C33" s="34"/>
      <c r="D33" s="34"/>
      <c r="E33" s="34"/>
      <c r="F33" s="34"/>
      <c r="G33" s="34"/>
      <c r="H33" s="34"/>
      <c r="I33" s="54" t="s">
        <v>80</v>
      </c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</row>
    <row r="34" spans="1:102" s="12" customFormat="1" ht="16.5" customHeight="1" x14ac:dyDescent="0.2">
      <c r="A34" s="34"/>
      <c r="B34" s="34"/>
      <c r="C34" s="34"/>
      <c r="D34" s="34"/>
      <c r="E34" s="34"/>
      <c r="F34" s="34"/>
      <c r="G34" s="34"/>
      <c r="H34" s="34"/>
      <c r="I34" s="58" t="s">
        <v>96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60">
        <f>2.3*1.051</f>
        <v>2.4172999999999996</v>
      </c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56">
        <f>2.3*1.051*1.03</f>
        <v>2.4898189999999998</v>
      </c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</row>
    <row r="35" spans="1:102" s="12" customFormat="1" ht="16.5" customHeight="1" x14ac:dyDescent="0.2">
      <c r="A35" s="34"/>
      <c r="B35" s="34"/>
      <c r="C35" s="34"/>
      <c r="D35" s="34"/>
      <c r="E35" s="34"/>
      <c r="F35" s="34"/>
      <c r="G35" s="34"/>
      <c r="H35" s="34"/>
      <c r="I35" s="58" t="s">
        <v>97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</row>
    <row r="36" spans="1:102" s="12" customFormat="1" ht="16.5" customHeight="1" x14ac:dyDescent="0.2">
      <c r="A36" s="34"/>
      <c r="B36" s="34"/>
      <c r="C36" s="34"/>
      <c r="D36" s="34"/>
      <c r="E36" s="34"/>
      <c r="F36" s="34"/>
      <c r="G36" s="34"/>
      <c r="H36" s="34"/>
      <c r="I36" s="58" t="s">
        <v>98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58"/>
      <c r="BE36" s="58"/>
      <c r="BF36" s="58"/>
      <c r="BG36" s="58"/>
      <c r="BH36" s="58"/>
      <c r="BI36" s="58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</row>
    <row r="37" spans="1:102" s="12" customFormat="1" ht="16.5" customHeight="1" x14ac:dyDescent="0.2">
      <c r="A37" s="34"/>
      <c r="B37" s="34"/>
      <c r="C37" s="34"/>
      <c r="D37" s="34"/>
      <c r="E37" s="34"/>
      <c r="F37" s="34"/>
      <c r="G37" s="34"/>
      <c r="H37" s="34"/>
      <c r="I37" s="58" t="s">
        <v>99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6">
        <v>0</v>
      </c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>
        <v>0</v>
      </c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</row>
    <row r="38" spans="1:102" s="12" customFormat="1" ht="63.75" customHeight="1" x14ac:dyDescent="0.2">
      <c r="A38" s="34" t="s">
        <v>60</v>
      </c>
      <c r="B38" s="34"/>
      <c r="C38" s="34"/>
      <c r="D38" s="34"/>
      <c r="E38" s="34"/>
      <c r="F38" s="34"/>
      <c r="G38" s="34"/>
      <c r="H38" s="34"/>
      <c r="I38" s="50" t="s">
        <v>100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</row>
    <row r="39" spans="1:102" s="12" customFormat="1" ht="15.75" customHeight="1" x14ac:dyDescent="0.2">
      <c r="A39" s="34" t="s">
        <v>62</v>
      </c>
      <c r="B39" s="34"/>
      <c r="C39" s="34"/>
      <c r="D39" s="34"/>
      <c r="E39" s="34"/>
      <c r="F39" s="34"/>
      <c r="G39" s="34"/>
      <c r="H39" s="34"/>
      <c r="I39" s="50" t="s">
        <v>101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</row>
    <row r="40" spans="1:102" s="12" customFormat="1" ht="31.5" customHeight="1" x14ac:dyDescent="0.2">
      <c r="A40" s="34"/>
      <c r="B40" s="34"/>
      <c r="C40" s="34"/>
      <c r="D40" s="34"/>
      <c r="E40" s="34"/>
      <c r="F40" s="34"/>
      <c r="G40" s="34"/>
      <c r="H40" s="34"/>
      <c r="I40" s="50" t="s">
        <v>102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6">
        <f>BJ15+BJ38+BJ39</f>
        <v>1633.1446960000001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>
        <f>CD39+CD38+CD15</f>
        <v>1682.13903688</v>
      </c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</row>
  </sheetData>
  <mergeCells count="110">
    <mergeCell ref="A40:H40"/>
    <mergeCell ref="I40:BI40"/>
    <mergeCell ref="BJ40:CC40"/>
    <mergeCell ref="CD40:CX40"/>
    <mergeCell ref="A37:H37"/>
    <mergeCell ref="I37:BI37"/>
    <mergeCell ref="BJ37:CC37"/>
    <mergeCell ref="CD37:CX37"/>
    <mergeCell ref="A38:H38"/>
    <mergeCell ref="I38:BI38"/>
    <mergeCell ref="BJ38:CC38"/>
    <mergeCell ref="CD38:CX38"/>
    <mergeCell ref="A39:H39"/>
    <mergeCell ref="I39:BI39"/>
    <mergeCell ref="BJ39:CC39"/>
    <mergeCell ref="CD39:CX39"/>
    <mergeCell ref="A34:H34"/>
    <mergeCell ref="I34:BI34"/>
    <mergeCell ref="BJ34:CC34"/>
    <mergeCell ref="CD34:CX34"/>
    <mergeCell ref="A35:H35"/>
    <mergeCell ref="I35:BI35"/>
    <mergeCell ref="BJ35:CC35"/>
    <mergeCell ref="CD35:CX35"/>
    <mergeCell ref="A36:H36"/>
    <mergeCell ref="I36:BI36"/>
    <mergeCell ref="BJ36:CC36"/>
    <mergeCell ref="CD36:CX36"/>
    <mergeCell ref="A31:H31"/>
    <mergeCell ref="I31:BI31"/>
    <mergeCell ref="BJ31:CC31"/>
    <mergeCell ref="CD31:CX31"/>
    <mergeCell ref="A32:H32"/>
    <mergeCell ref="I32:BI32"/>
    <mergeCell ref="BJ32:CC32"/>
    <mergeCell ref="CD32:CX32"/>
    <mergeCell ref="A33:H33"/>
    <mergeCell ref="I33:BI33"/>
    <mergeCell ref="BJ33:CC33"/>
    <mergeCell ref="CD33:CX33"/>
    <mergeCell ref="A28:H28"/>
    <mergeCell ref="I28:BI28"/>
    <mergeCell ref="BJ28:CC28"/>
    <mergeCell ref="CD28:CX28"/>
    <mergeCell ref="A29:H29"/>
    <mergeCell ref="I29:BI29"/>
    <mergeCell ref="BJ29:CC29"/>
    <mergeCell ref="CD29:CX29"/>
    <mergeCell ref="A30:H30"/>
    <mergeCell ref="I30:BI30"/>
    <mergeCell ref="BJ30:CC30"/>
    <mergeCell ref="CD30:CX30"/>
    <mergeCell ref="A25:H25"/>
    <mergeCell ref="I25:BI25"/>
    <mergeCell ref="BJ25:CC25"/>
    <mergeCell ref="CD25:CX25"/>
    <mergeCell ref="A26:H26"/>
    <mergeCell ref="I26:BI26"/>
    <mergeCell ref="BJ26:CC26"/>
    <mergeCell ref="CD26:CX26"/>
    <mergeCell ref="A27:H27"/>
    <mergeCell ref="I27:BI27"/>
    <mergeCell ref="BJ27:CC27"/>
    <mergeCell ref="CD27:CX27"/>
    <mergeCell ref="A22:H22"/>
    <mergeCell ref="I22:BI22"/>
    <mergeCell ref="BJ22:CC22"/>
    <mergeCell ref="CD22:CX22"/>
    <mergeCell ref="A23:H23"/>
    <mergeCell ref="I23:BI23"/>
    <mergeCell ref="BJ23:CC23"/>
    <mergeCell ref="CD23:CX23"/>
    <mergeCell ref="A24:H24"/>
    <mergeCell ref="I24:BI24"/>
    <mergeCell ref="BJ24:CC24"/>
    <mergeCell ref="CD24:CX24"/>
    <mergeCell ref="A19:H19"/>
    <mergeCell ref="I19:BI19"/>
    <mergeCell ref="BJ19:CC19"/>
    <mergeCell ref="CD19:CX19"/>
    <mergeCell ref="A20:H20"/>
    <mergeCell ref="I20:BI20"/>
    <mergeCell ref="BJ20:CC20"/>
    <mergeCell ref="CD20:CX20"/>
    <mergeCell ref="A21:H21"/>
    <mergeCell ref="I21:BI21"/>
    <mergeCell ref="BJ21:CC21"/>
    <mergeCell ref="CD21:CX21"/>
    <mergeCell ref="A16:H16"/>
    <mergeCell ref="I16:BI16"/>
    <mergeCell ref="BJ16:CC16"/>
    <mergeCell ref="CD16:CX16"/>
    <mergeCell ref="A17:H17"/>
    <mergeCell ref="I17:BI17"/>
    <mergeCell ref="BJ17:CC17"/>
    <mergeCell ref="CD17:CX17"/>
    <mergeCell ref="A18:H18"/>
    <mergeCell ref="I18:BI18"/>
    <mergeCell ref="BJ18:CC18"/>
    <mergeCell ref="CD18:CX18"/>
    <mergeCell ref="BO2:CX2"/>
    <mergeCell ref="A9:CX9"/>
    <mergeCell ref="A10:CX10"/>
    <mergeCell ref="A14:BI14"/>
    <mergeCell ref="BJ14:CC14"/>
    <mergeCell ref="CD14:CX14"/>
    <mergeCell ref="A15:H15"/>
    <mergeCell ref="I15:BI15"/>
    <mergeCell ref="BJ15:CC15"/>
    <mergeCell ref="CD15:CX15"/>
  </mergeCells>
  <pageMargins left="0.7" right="0.7" top="0.75" bottom="0.75" header="0.51180555555555496" footer="0.51180555555555496"/>
  <pageSetup paperSize="9" scale="65" firstPageNumber="0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MJ16"/>
  <sheetViews>
    <sheetView view="pageBreakPreview" topLeftCell="A7" zoomScaleNormal="100" workbookViewId="0">
      <selection activeCell="BM15" sqref="BM15"/>
    </sheetView>
  </sheetViews>
  <sheetFormatPr defaultColWidth="0.85546875" defaultRowHeight="15" x14ac:dyDescent="0.25"/>
  <cols>
    <col min="1" max="39" width="0.85546875" style="2"/>
    <col min="40" max="45" width="10" style="2" customWidth="1"/>
    <col min="46" max="1024" width="0.85546875" style="2"/>
  </cols>
  <sheetData>
    <row r="1" spans="1:45" s="3" customFormat="1" ht="12.75" x14ac:dyDescent="0.2">
      <c r="AS1" s="15" t="s">
        <v>103</v>
      </c>
    </row>
    <row r="2" spans="1:45" s="3" customFormat="1" ht="41.25" customHeight="1" x14ac:dyDescent="0.2">
      <c r="AQ2" s="61" t="s">
        <v>104</v>
      </c>
      <c r="AR2" s="61"/>
      <c r="AS2" s="61"/>
    </row>
    <row r="3" spans="1:45" s="3" customFormat="1" ht="5.25" customHeight="1" x14ac:dyDescent="0.2">
      <c r="AS3" s="15"/>
    </row>
    <row r="4" spans="1:45" s="4" customFormat="1" ht="12" x14ac:dyDescent="0.2">
      <c r="AS4" s="16"/>
    </row>
    <row r="5" spans="1:45" s="4" customFormat="1" ht="12" x14ac:dyDescent="0.2">
      <c r="AS5" s="16"/>
    </row>
    <row r="6" spans="1:45" s="3" customFormat="1" ht="12.75" x14ac:dyDescent="0.2"/>
    <row r="7" spans="1:45" s="5" customFormat="1" ht="16.5" x14ac:dyDescent="0.25">
      <c r="AS7" s="6"/>
    </row>
    <row r="8" spans="1:45" s="5" customFormat="1" ht="39" customHeight="1" x14ac:dyDescent="0.25"/>
    <row r="9" spans="1:45" s="7" customFormat="1" ht="18.75" x14ac:dyDescent="0.3">
      <c r="A9" s="30" t="s">
        <v>105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</row>
    <row r="10" spans="1:45" s="8" customFormat="1" ht="41.25" customHeight="1" x14ac:dyDescent="0.3">
      <c r="A10" s="31" t="s">
        <v>106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</row>
    <row r="11" spans="1:45" s="5" customFormat="1" ht="16.5" x14ac:dyDescent="0.25"/>
    <row r="12" spans="1:45" s="11" customFormat="1" ht="66" customHeight="1" x14ac:dyDescent="0.2">
      <c r="A12" s="28" t="s">
        <v>107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 t="s">
        <v>108</v>
      </c>
      <c r="AO12" s="28"/>
      <c r="AP12" s="28"/>
      <c r="AQ12" s="28" t="s">
        <v>109</v>
      </c>
      <c r="AR12" s="28"/>
      <c r="AS12" s="28"/>
    </row>
    <row r="13" spans="1:45" s="11" customFormat="1" ht="30.7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10" t="s">
        <v>110</v>
      </c>
      <c r="AO13" s="10" t="s">
        <v>52</v>
      </c>
      <c r="AP13" s="10" t="s">
        <v>147</v>
      </c>
      <c r="AQ13" s="10" t="s">
        <v>110</v>
      </c>
      <c r="AR13" s="10" t="s">
        <v>52</v>
      </c>
      <c r="AS13" s="10" t="s">
        <v>147</v>
      </c>
    </row>
    <row r="14" spans="1:45" s="12" customFormat="1" ht="51.75" customHeight="1" x14ac:dyDescent="0.2">
      <c r="A14" s="34" t="s">
        <v>57</v>
      </c>
      <c r="B14" s="34"/>
      <c r="C14" s="34"/>
      <c r="D14" s="34"/>
      <c r="E14" s="34"/>
      <c r="F14" s="34"/>
      <c r="G14" s="34"/>
      <c r="H14" s="50" t="s">
        <v>111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17">
        <v>0</v>
      </c>
      <c r="AO14" s="17">
        <v>0</v>
      </c>
      <c r="AP14" s="17">
        <v>0</v>
      </c>
      <c r="AQ14" s="17">
        <v>0</v>
      </c>
      <c r="AR14" s="17">
        <v>0</v>
      </c>
      <c r="AS14" s="17">
        <v>0</v>
      </c>
    </row>
    <row r="15" spans="1:45" s="12" customFormat="1" ht="129" customHeight="1" x14ac:dyDescent="0.2">
      <c r="A15" s="34" t="s">
        <v>60</v>
      </c>
      <c r="B15" s="34"/>
      <c r="C15" s="34"/>
      <c r="D15" s="34"/>
      <c r="E15" s="34"/>
      <c r="F15" s="34"/>
      <c r="G15" s="34"/>
      <c r="H15" s="50" t="s">
        <v>112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17">
        <v>0</v>
      </c>
      <c r="AO15" s="17">
        <v>0</v>
      </c>
      <c r="AP15" s="17">
        <v>0</v>
      </c>
      <c r="AQ15" s="17">
        <v>0</v>
      </c>
      <c r="AR15" s="17">
        <v>0</v>
      </c>
      <c r="AS15" s="17">
        <v>0</v>
      </c>
    </row>
    <row r="16" spans="1:45" s="12" customFormat="1" ht="65.25" customHeight="1" x14ac:dyDescent="0.2">
      <c r="A16" s="34" t="s">
        <v>62</v>
      </c>
      <c r="B16" s="34"/>
      <c r="C16" s="34"/>
      <c r="D16" s="34"/>
      <c r="E16" s="34"/>
      <c r="F16" s="34"/>
      <c r="G16" s="34"/>
      <c r="H16" s="50" t="s">
        <v>113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17">
        <v>0</v>
      </c>
      <c r="AO16" s="17">
        <v>0</v>
      </c>
      <c r="AP16" s="17">
        <v>0</v>
      </c>
      <c r="AQ16" s="17">
        <v>0</v>
      </c>
      <c r="AR16" s="17">
        <v>0</v>
      </c>
      <c r="AS16" s="17">
        <v>0</v>
      </c>
    </row>
  </sheetData>
  <mergeCells count="13">
    <mergeCell ref="A16:G16"/>
    <mergeCell ref="H16:AM16"/>
    <mergeCell ref="A13:AM13"/>
    <mergeCell ref="A14:G14"/>
    <mergeCell ref="H14:AM14"/>
    <mergeCell ref="A15:G15"/>
    <mergeCell ref="H15:AM15"/>
    <mergeCell ref="AQ2:AS2"/>
    <mergeCell ref="A9:AS9"/>
    <mergeCell ref="A10:AS10"/>
    <mergeCell ref="A12:AM12"/>
    <mergeCell ref="AN12:AP12"/>
    <mergeCell ref="AQ12:AS12"/>
  </mergeCells>
  <pageMargins left="0.7" right="0.7" top="0.75" bottom="0.75" header="0.51180555555555496" footer="0.51180555555555496"/>
  <pageSetup paperSize="9" scale="96" firstPageNumber="0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MJ21"/>
  <sheetViews>
    <sheetView view="pageBreakPreview" topLeftCell="A10" zoomScaleNormal="100" workbookViewId="0">
      <selection activeCell="BI13" sqref="BI13"/>
    </sheetView>
  </sheetViews>
  <sheetFormatPr defaultColWidth="0.85546875" defaultRowHeight="15" x14ac:dyDescent="0.25"/>
  <cols>
    <col min="1" max="33" width="0.85546875" style="2"/>
    <col min="34" max="42" width="10.28515625" style="2" customWidth="1"/>
    <col min="43" max="1024" width="0.85546875" style="2"/>
  </cols>
  <sheetData>
    <row r="1" spans="1:42" s="3" customFormat="1" ht="12.75" x14ac:dyDescent="0.2">
      <c r="AP1" s="15" t="s">
        <v>114</v>
      </c>
    </row>
    <row r="2" spans="1:42" s="3" customFormat="1" ht="41.25" customHeight="1" x14ac:dyDescent="0.2">
      <c r="AM2" s="18"/>
      <c r="AN2" s="61" t="s">
        <v>104</v>
      </c>
      <c r="AO2" s="61"/>
      <c r="AP2" s="61"/>
    </row>
    <row r="3" spans="1:42" s="3" customFormat="1" ht="5.25" customHeight="1" x14ac:dyDescent="0.2">
      <c r="AP3" s="15"/>
    </row>
    <row r="4" spans="1:42" s="4" customFormat="1" ht="12" x14ac:dyDescent="0.2">
      <c r="AP4" s="16"/>
    </row>
    <row r="5" spans="1:42" s="4" customFormat="1" ht="12" x14ac:dyDescent="0.2">
      <c r="AP5" s="16"/>
    </row>
    <row r="6" spans="1:42" s="3" customFormat="1" ht="12.75" x14ac:dyDescent="0.2"/>
    <row r="7" spans="1:42" s="5" customFormat="1" ht="16.5" x14ac:dyDescent="0.25"/>
    <row r="8" spans="1:42" s="5" customFormat="1" ht="36" customHeight="1" x14ac:dyDescent="0.25"/>
    <row r="9" spans="1:42" s="7" customFormat="1" ht="18.75" x14ac:dyDescent="0.3">
      <c r="A9" s="30" t="s">
        <v>105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</row>
    <row r="10" spans="1:42" s="8" customFormat="1" ht="59.25" customHeight="1" x14ac:dyDescent="0.3">
      <c r="A10" s="31" t="s">
        <v>115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</row>
    <row r="11" spans="1:42" s="5" customFormat="1" ht="16.5" x14ac:dyDescent="0.25"/>
    <row r="12" spans="1:42" s="11" customFormat="1" ht="121.5" customHeight="1" x14ac:dyDescent="0.2">
      <c r="A12" s="28" t="s">
        <v>107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116</v>
      </c>
      <c r="AI12" s="28"/>
      <c r="AJ12" s="28"/>
      <c r="AK12" s="28" t="s">
        <v>117</v>
      </c>
      <c r="AL12" s="28"/>
      <c r="AM12" s="28"/>
      <c r="AN12" s="28" t="s">
        <v>118</v>
      </c>
      <c r="AO12" s="28"/>
      <c r="AP12" s="28"/>
    </row>
    <row r="13" spans="1:42" s="11" customFormat="1" ht="33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10" t="s">
        <v>110</v>
      </c>
      <c r="AI13" s="10" t="s">
        <v>52</v>
      </c>
      <c r="AJ13" s="10" t="s">
        <v>147</v>
      </c>
      <c r="AK13" s="10" t="s">
        <v>110</v>
      </c>
      <c r="AL13" s="10" t="s">
        <v>52</v>
      </c>
      <c r="AM13" s="10" t="s">
        <v>147</v>
      </c>
      <c r="AN13" s="10" t="s">
        <v>110</v>
      </c>
      <c r="AO13" s="10" t="s">
        <v>52</v>
      </c>
      <c r="AP13" s="10" t="s">
        <v>147</v>
      </c>
    </row>
    <row r="14" spans="1:42" s="12" customFormat="1" ht="55.5" customHeight="1" x14ac:dyDescent="0.2">
      <c r="A14" s="34" t="s">
        <v>57</v>
      </c>
      <c r="B14" s="34"/>
      <c r="C14" s="34"/>
      <c r="D14" s="34"/>
      <c r="E14" s="34"/>
      <c r="F14" s="34"/>
      <c r="G14" s="34"/>
      <c r="H14" s="50" t="s">
        <v>119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17">
        <f>AH15+AH16+AH17</f>
        <v>0</v>
      </c>
      <c r="AI14" s="17">
        <f>AI15+AI16+AI17</f>
        <v>0</v>
      </c>
      <c r="AJ14" s="17">
        <v>0</v>
      </c>
      <c r="AK14" s="17">
        <f t="shared" ref="AK14:AP14" si="0">AK15+AK16+AK17</f>
        <v>0</v>
      </c>
      <c r="AL14" s="17">
        <f t="shared" si="0"/>
        <v>0</v>
      </c>
      <c r="AM14" s="17">
        <f t="shared" si="0"/>
        <v>0</v>
      </c>
      <c r="AN14" s="17">
        <f t="shared" si="0"/>
        <v>0</v>
      </c>
      <c r="AO14" s="17">
        <f t="shared" si="0"/>
        <v>0</v>
      </c>
      <c r="AP14" s="17">
        <f t="shared" si="0"/>
        <v>0</v>
      </c>
    </row>
    <row r="15" spans="1:42" s="12" customFormat="1" ht="23.25" customHeight="1" x14ac:dyDescent="0.2">
      <c r="A15" s="34"/>
      <c r="B15" s="34"/>
      <c r="C15" s="34"/>
      <c r="D15" s="34"/>
      <c r="E15" s="34"/>
      <c r="F15" s="34"/>
      <c r="G15" s="34"/>
      <c r="H15" s="62" t="s">
        <v>120</v>
      </c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17">
        <v>0</v>
      </c>
      <c r="AI15" s="17">
        <v>0</v>
      </c>
      <c r="AJ15" s="17">
        <v>0</v>
      </c>
      <c r="AK15" s="17">
        <v>0</v>
      </c>
      <c r="AL15" s="17">
        <v>0</v>
      </c>
      <c r="AM15" s="17">
        <v>0</v>
      </c>
      <c r="AN15" s="17">
        <v>0</v>
      </c>
      <c r="AO15" s="17">
        <v>0</v>
      </c>
      <c r="AP15" s="17">
        <v>0</v>
      </c>
    </row>
    <row r="16" spans="1:42" s="12" customFormat="1" ht="23.25" customHeight="1" x14ac:dyDescent="0.2">
      <c r="A16" s="34"/>
      <c r="B16" s="34"/>
      <c r="C16" s="34"/>
      <c r="D16" s="34"/>
      <c r="E16" s="34"/>
      <c r="F16" s="34"/>
      <c r="G16" s="34"/>
      <c r="H16" s="62" t="s">
        <v>121</v>
      </c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7">
        <v>0</v>
      </c>
      <c r="AI16" s="17">
        <v>0</v>
      </c>
      <c r="AJ16" s="17">
        <v>0</v>
      </c>
      <c r="AK16" s="17">
        <v>0</v>
      </c>
      <c r="AL16" s="17">
        <v>0</v>
      </c>
      <c r="AM16" s="17">
        <v>0</v>
      </c>
      <c r="AN16" s="17">
        <v>0</v>
      </c>
      <c r="AO16" s="17">
        <v>0</v>
      </c>
      <c r="AP16" s="17">
        <v>0</v>
      </c>
    </row>
    <row r="17" spans="1:42" s="12" customFormat="1" ht="23.25" customHeight="1" x14ac:dyDescent="0.2">
      <c r="A17" s="34"/>
      <c r="B17" s="34"/>
      <c r="C17" s="34"/>
      <c r="D17" s="34"/>
      <c r="E17" s="34"/>
      <c r="F17" s="34"/>
      <c r="G17" s="34"/>
      <c r="H17" s="62" t="s">
        <v>122</v>
      </c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17">
        <v>0</v>
      </c>
      <c r="AI17" s="17">
        <v>0</v>
      </c>
      <c r="AJ17" s="17">
        <v>0</v>
      </c>
      <c r="AK17" s="17">
        <v>0</v>
      </c>
      <c r="AL17" s="17">
        <v>0</v>
      </c>
      <c r="AM17" s="17">
        <v>0</v>
      </c>
      <c r="AN17" s="17">
        <v>0</v>
      </c>
      <c r="AO17" s="17">
        <v>0</v>
      </c>
      <c r="AP17" s="17">
        <v>0</v>
      </c>
    </row>
    <row r="18" spans="1:42" s="12" customFormat="1" ht="55.5" customHeight="1" x14ac:dyDescent="0.2">
      <c r="A18" s="34" t="s">
        <v>60</v>
      </c>
      <c r="B18" s="34"/>
      <c r="C18" s="34"/>
      <c r="D18" s="34"/>
      <c r="E18" s="34"/>
      <c r="F18" s="34"/>
      <c r="G18" s="34"/>
      <c r="H18" s="50" t="s">
        <v>123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17">
        <f t="shared" ref="AH18:AP18" si="1">AH19+AH20+AH21</f>
        <v>0</v>
      </c>
      <c r="AI18" s="17">
        <f t="shared" si="1"/>
        <v>0</v>
      </c>
      <c r="AJ18" s="17">
        <f t="shared" si="1"/>
        <v>0</v>
      </c>
      <c r="AK18" s="17">
        <f t="shared" si="1"/>
        <v>0</v>
      </c>
      <c r="AL18" s="17">
        <f t="shared" si="1"/>
        <v>0</v>
      </c>
      <c r="AM18" s="17">
        <f t="shared" si="1"/>
        <v>0</v>
      </c>
      <c r="AN18" s="17">
        <f t="shared" si="1"/>
        <v>0</v>
      </c>
      <c r="AO18" s="17">
        <f t="shared" si="1"/>
        <v>0</v>
      </c>
      <c r="AP18" s="17">
        <f t="shared" si="1"/>
        <v>0</v>
      </c>
    </row>
    <row r="19" spans="1:42" s="12" customFormat="1" ht="23.25" customHeight="1" x14ac:dyDescent="0.2">
      <c r="A19" s="34"/>
      <c r="B19" s="34"/>
      <c r="C19" s="34"/>
      <c r="D19" s="34"/>
      <c r="E19" s="34"/>
      <c r="F19" s="34"/>
      <c r="G19" s="34"/>
      <c r="H19" s="62" t="s">
        <v>120</v>
      </c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7">
        <v>0</v>
      </c>
      <c r="AI19" s="17">
        <v>0</v>
      </c>
      <c r="AJ19" s="17">
        <v>0</v>
      </c>
      <c r="AK19" s="17">
        <v>0</v>
      </c>
      <c r="AL19" s="17">
        <v>0</v>
      </c>
      <c r="AM19" s="17">
        <v>0</v>
      </c>
      <c r="AN19" s="17">
        <v>0</v>
      </c>
      <c r="AO19" s="17">
        <v>0</v>
      </c>
      <c r="AP19" s="17">
        <v>0</v>
      </c>
    </row>
    <row r="20" spans="1:42" s="12" customFormat="1" ht="23.25" customHeight="1" x14ac:dyDescent="0.2">
      <c r="A20" s="34"/>
      <c r="B20" s="34"/>
      <c r="C20" s="34"/>
      <c r="D20" s="34"/>
      <c r="E20" s="34"/>
      <c r="F20" s="34"/>
      <c r="G20" s="34"/>
      <c r="H20" s="62" t="s">
        <v>121</v>
      </c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17">
        <v>0</v>
      </c>
      <c r="AI20" s="17">
        <v>0</v>
      </c>
      <c r="AJ20" s="17">
        <v>0</v>
      </c>
      <c r="AK20" s="17">
        <v>0</v>
      </c>
      <c r="AL20" s="17">
        <v>0</v>
      </c>
      <c r="AM20" s="17">
        <v>0</v>
      </c>
      <c r="AN20" s="17">
        <v>0</v>
      </c>
      <c r="AO20" s="17">
        <v>0</v>
      </c>
      <c r="AP20" s="17">
        <v>0</v>
      </c>
    </row>
    <row r="21" spans="1:42" s="12" customFormat="1" ht="23.25" customHeight="1" x14ac:dyDescent="0.2">
      <c r="A21" s="34"/>
      <c r="B21" s="34"/>
      <c r="C21" s="34"/>
      <c r="D21" s="34"/>
      <c r="E21" s="34"/>
      <c r="F21" s="34"/>
      <c r="G21" s="34"/>
      <c r="H21" s="62" t="s">
        <v>122</v>
      </c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17">
        <v>0</v>
      </c>
      <c r="AI21" s="17">
        <v>0</v>
      </c>
      <c r="AJ21" s="17">
        <v>0</v>
      </c>
      <c r="AK21" s="17">
        <v>0</v>
      </c>
      <c r="AL21" s="17">
        <v>0</v>
      </c>
      <c r="AM21" s="17">
        <v>0</v>
      </c>
      <c r="AN21" s="17">
        <v>0</v>
      </c>
      <c r="AO21" s="17">
        <v>0</v>
      </c>
      <c r="AP21" s="17">
        <v>0</v>
      </c>
    </row>
  </sheetData>
  <mergeCells count="24">
    <mergeCell ref="A19:G19"/>
    <mergeCell ref="H19:AG19"/>
    <mergeCell ref="A20:G20"/>
    <mergeCell ref="H20:AG20"/>
    <mergeCell ref="A21:G21"/>
    <mergeCell ref="H21:AG21"/>
    <mergeCell ref="A16:G16"/>
    <mergeCell ref="H16:AG16"/>
    <mergeCell ref="A17:G17"/>
    <mergeCell ref="H17:AG17"/>
    <mergeCell ref="A18:G18"/>
    <mergeCell ref="H18:AG18"/>
    <mergeCell ref="A13:AG13"/>
    <mergeCell ref="A14:G14"/>
    <mergeCell ref="H14:AG14"/>
    <mergeCell ref="A15:G15"/>
    <mergeCell ref="H15:AG15"/>
    <mergeCell ref="AN2:AP2"/>
    <mergeCell ref="A9:AP9"/>
    <mergeCell ref="A10:AP10"/>
    <mergeCell ref="A12:AG12"/>
    <mergeCell ref="AH12:AJ12"/>
    <mergeCell ref="AK12:AM12"/>
    <mergeCell ref="AN12:AP12"/>
  </mergeCells>
  <pageMargins left="0.7" right="0.7" top="0.75" bottom="0.75" header="0.51180555555555496" footer="0.51180555555555496"/>
  <pageSetup paperSize="9" scale="74" firstPageNumber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MJ33"/>
  <sheetViews>
    <sheetView view="pageBreakPreview" topLeftCell="A10" zoomScale="130" zoomScaleNormal="100" zoomScalePageLayoutView="130" workbookViewId="0">
      <selection activeCell="CG21" sqref="CG21:CO21"/>
    </sheetView>
  </sheetViews>
  <sheetFormatPr defaultColWidth="0.85546875" defaultRowHeight="15" x14ac:dyDescent="0.25"/>
  <cols>
    <col min="1" max="7" width="0.85546875" style="2"/>
    <col min="8" max="20" width="2.140625" style="2" customWidth="1"/>
    <col min="21" max="49" width="0.85546875" style="2"/>
    <col min="50" max="50" width="2.28515625" style="2" customWidth="1"/>
    <col min="51" max="61" width="0.85546875" style="2"/>
    <col min="62" max="62" width="4.85546875" style="2" customWidth="1"/>
    <col min="63" max="76" width="0.85546875" style="2"/>
    <col min="77" max="77" width="4.85546875" style="2" customWidth="1"/>
    <col min="78" max="88" width="0.85546875" style="2"/>
    <col min="89" max="89" width="5.5703125" style="2" customWidth="1"/>
    <col min="90" max="103" width="0.85546875" style="2"/>
    <col min="104" max="104" width="17.28515625" style="2" customWidth="1"/>
    <col min="105" max="105" width="18.5703125" style="2" customWidth="1"/>
    <col min="106" max="1024" width="0.85546875" style="2"/>
  </cols>
  <sheetData>
    <row r="1" spans="1:102" s="3" customFormat="1" ht="12.75" x14ac:dyDescent="0.2">
      <c r="BN1" s="3" t="s">
        <v>124</v>
      </c>
    </row>
    <row r="2" spans="1:102" s="3" customFormat="1" ht="41.25" customHeight="1" x14ac:dyDescent="0.2">
      <c r="BN2" s="29" t="s">
        <v>104</v>
      </c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26.25" customHeight="1" x14ac:dyDescent="0.25"/>
    <row r="9" spans="1:102" s="7" customFormat="1" ht="18.75" x14ac:dyDescent="0.3">
      <c r="A9" s="30" t="s">
        <v>125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</row>
    <row r="10" spans="1:102" s="8" customFormat="1" ht="39.75" customHeight="1" x14ac:dyDescent="0.3">
      <c r="A10" s="31" t="s">
        <v>152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</row>
    <row r="11" spans="1:102" ht="18.75" customHeight="1" x14ac:dyDescent="0.25"/>
    <row r="12" spans="1:102" s="19" customFormat="1" ht="27.75" customHeight="1" x14ac:dyDescent="0.2">
      <c r="A12" s="63" t="s">
        <v>126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 t="s">
        <v>127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 t="s">
        <v>128</v>
      </c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 t="s">
        <v>129</v>
      </c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</row>
    <row r="13" spans="1:102" s="19" customFormat="1" ht="35.25" customHeight="1" x14ac:dyDescent="0.2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 t="s">
        <v>120</v>
      </c>
      <c r="W13" s="63"/>
      <c r="X13" s="63"/>
      <c r="Y13" s="63"/>
      <c r="Z13" s="63"/>
      <c r="AA13" s="63"/>
      <c r="AB13" s="63"/>
      <c r="AC13" s="63"/>
      <c r="AD13" s="63"/>
      <c r="AE13" s="63" t="s">
        <v>121</v>
      </c>
      <c r="AF13" s="63"/>
      <c r="AG13" s="63"/>
      <c r="AH13" s="63"/>
      <c r="AI13" s="63"/>
      <c r="AJ13" s="63"/>
      <c r="AK13" s="63"/>
      <c r="AL13" s="63"/>
      <c r="AM13" s="63"/>
      <c r="AN13" s="63" t="s">
        <v>130</v>
      </c>
      <c r="AO13" s="63"/>
      <c r="AP13" s="63"/>
      <c r="AQ13" s="63"/>
      <c r="AR13" s="63"/>
      <c r="AS13" s="63"/>
      <c r="AT13" s="63"/>
      <c r="AU13" s="63"/>
      <c r="AV13" s="63"/>
      <c r="AW13" s="63" t="s">
        <v>120</v>
      </c>
      <c r="AX13" s="63"/>
      <c r="AY13" s="63"/>
      <c r="AZ13" s="63"/>
      <c r="BA13" s="63"/>
      <c r="BB13" s="63"/>
      <c r="BC13" s="63"/>
      <c r="BD13" s="63"/>
      <c r="BE13" s="63"/>
      <c r="BF13" s="63" t="s">
        <v>121</v>
      </c>
      <c r="BG13" s="63"/>
      <c r="BH13" s="63"/>
      <c r="BI13" s="63"/>
      <c r="BJ13" s="63"/>
      <c r="BK13" s="63"/>
      <c r="BL13" s="63"/>
      <c r="BM13" s="63"/>
      <c r="BN13" s="63"/>
      <c r="BO13" s="63" t="s">
        <v>130</v>
      </c>
      <c r="BP13" s="63"/>
      <c r="BQ13" s="63"/>
      <c r="BR13" s="63"/>
      <c r="BS13" s="63"/>
      <c r="BT13" s="63"/>
      <c r="BU13" s="63"/>
      <c r="BV13" s="63"/>
      <c r="BW13" s="63"/>
      <c r="BX13" s="63" t="s">
        <v>120</v>
      </c>
      <c r="BY13" s="63"/>
      <c r="BZ13" s="63"/>
      <c r="CA13" s="63"/>
      <c r="CB13" s="63"/>
      <c r="CC13" s="63"/>
      <c r="CD13" s="63"/>
      <c r="CE13" s="63"/>
      <c r="CF13" s="63"/>
      <c r="CG13" s="63" t="s">
        <v>121</v>
      </c>
      <c r="CH13" s="63"/>
      <c r="CI13" s="63"/>
      <c r="CJ13" s="63"/>
      <c r="CK13" s="63"/>
      <c r="CL13" s="63"/>
      <c r="CM13" s="63"/>
      <c r="CN13" s="63"/>
      <c r="CO13" s="63"/>
      <c r="CP13" s="63" t="s">
        <v>130</v>
      </c>
      <c r="CQ13" s="63"/>
      <c r="CR13" s="63"/>
      <c r="CS13" s="63"/>
      <c r="CT13" s="63"/>
      <c r="CU13" s="63"/>
      <c r="CV13" s="63"/>
      <c r="CW13" s="63"/>
      <c r="CX13" s="63"/>
    </row>
    <row r="14" spans="1:102" s="20" customFormat="1" ht="15.75" customHeight="1" x14ac:dyDescent="0.2">
      <c r="A14" s="66" t="s">
        <v>57</v>
      </c>
      <c r="B14" s="66"/>
      <c r="C14" s="66"/>
      <c r="D14" s="66"/>
      <c r="E14" s="66"/>
      <c r="F14" s="66"/>
      <c r="G14" s="69" t="s">
        <v>131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5"/>
      <c r="CQ14" s="65"/>
      <c r="CR14" s="65"/>
      <c r="CS14" s="65"/>
      <c r="CT14" s="65"/>
      <c r="CU14" s="65"/>
      <c r="CV14" s="65"/>
      <c r="CW14" s="65"/>
      <c r="CX14" s="65"/>
    </row>
    <row r="15" spans="1:102" s="20" customFormat="1" ht="15.75" customHeight="1" x14ac:dyDescent="0.2">
      <c r="A15" s="66"/>
      <c r="B15" s="66"/>
      <c r="C15" s="66"/>
      <c r="D15" s="66"/>
      <c r="E15" s="66"/>
      <c r="F15" s="66"/>
      <c r="G15" s="67" t="s">
        <v>132</v>
      </c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5"/>
      <c r="CQ15" s="65"/>
      <c r="CR15" s="65"/>
      <c r="CS15" s="65"/>
      <c r="CT15" s="65"/>
      <c r="CU15" s="65"/>
      <c r="CV15" s="65"/>
      <c r="CW15" s="65"/>
      <c r="CX15" s="65"/>
    </row>
    <row r="16" spans="1:102" s="20" customFormat="1" ht="15.75" customHeight="1" x14ac:dyDescent="0.2">
      <c r="A16" s="66"/>
      <c r="B16" s="66"/>
      <c r="C16" s="66"/>
      <c r="D16" s="66"/>
      <c r="E16" s="66"/>
      <c r="F16" s="66"/>
      <c r="G16" s="67" t="s">
        <v>133</v>
      </c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5"/>
      <c r="CQ16" s="65"/>
      <c r="CR16" s="65"/>
      <c r="CS16" s="65"/>
      <c r="CT16" s="65"/>
      <c r="CU16" s="65"/>
      <c r="CV16" s="65"/>
      <c r="CW16" s="65"/>
      <c r="CX16" s="65"/>
    </row>
    <row r="17" spans="1:102" s="20" customFormat="1" ht="15.75" customHeight="1" x14ac:dyDescent="0.2">
      <c r="A17" s="66" t="s">
        <v>60</v>
      </c>
      <c r="B17" s="66"/>
      <c r="C17" s="66"/>
      <c r="D17" s="66"/>
      <c r="E17" s="66"/>
      <c r="F17" s="66"/>
      <c r="G17" s="69" t="s">
        <v>134</v>
      </c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5"/>
      <c r="CQ17" s="65"/>
      <c r="CR17" s="65"/>
      <c r="CS17" s="65"/>
      <c r="CT17" s="65"/>
      <c r="CU17" s="65"/>
      <c r="CV17" s="65"/>
      <c r="CW17" s="65"/>
      <c r="CX17" s="65"/>
    </row>
    <row r="18" spans="1:102" s="20" customFormat="1" ht="15.75" customHeight="1" x14ac:dyDescent="0.2">
      <c r="A18" s="66"/>
      <c r="B18" s="66"/>
      <c r="C18" s="66"/>
      <c r="D18" s="66"/>
      <c r="E18" s="66"/>
      <c r="F18" s="66"/>
      <c r="G18" s="67" t="s">
        <v>132</v>
      </c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5"/>
      <c r="CQ18" s="65"/>
      <c r="CR18" s="65"/>
      <c r="CS18" s="65"/>
      <c r="CT18" s="65"/>
      <c r="CU18" s="65"/>
      <c r="CV18" s="65"/>
      <c r="CW18" s="65"/>
      <c r="CX18" s="65"/>
    </row>
    <row r="19" spans="1:102" s="20" customFormat="1" ht="15.75" customHeight="1" x14ac:dyDescent="0.2">
      <c r="A19" s="66"/>
      <c r="B19" s="66"/>
      <c r="C19" s="66"/>
      <c r="D19" s="66"/>
      <c r="E19" s="66"/>
      <c r="F19" s="66"/>
      <c r="G19" s="67" t="s">
        <v>135</v>
      </c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  <c r="AQ19" s="65"/>
      <c r="AR19" s="65"/>
      <c r="AS19" s="65"/>
      <c r="AT19" s="65"/>
      <c r="AU19" s="65"/>
      <c r="AV19" s="65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5"/>
      <c r="CQ19" s="65"/>
      <c r="CR19" s="65"/>
      <c r="CS19" s="65"/>
      <c r="CT19" s="65"/>
      <c r="CU19" s="65"/>
      <c r="CV19" s="65"/>
      <c r="CW19" s="65"/>
      <c r="CX19" s="65"/>
    </row>
    <row r="20" spans="1:102" s="20" customFormat="1" ht="15.75" customHeight="1" x14ac:dyDescent="0.2">
      <c r="A20" s="66" t="s">
        <v>62</v>
      </c>
      <c r="B20" s="66"/>
      <c r="C20" s="66"/>
      <c r="D20" s="66"/>
      <c r="E20" s="66"/>
      <c r="F20" s="66"/>
      <c r="G20" s="69" t="s">
        <v>136</v>
      </c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5"/>
      <c r="CQ20" s="65"/>
      <c r="CR20" s="65"/>
      <c r="CS20" s="65"/>
      <c r="CT20" s="65"/>
      <c r="CU20" s="65"/>
      <c r="CV20" s="65"/>
      <c r="CW20" s="65"/>
      <c r="CX20" s="65"/>
    </row>
    <row r="21" spans="1:102" s="20" customFormat="1" ht="15.75" customHeight="1" x14ac:dyDescent="0.2">
      <c r="A21" s="66"/>
      <c r="B21" s="66"/>
      <c r="C21" s="66"/>
      <c r="D21" s="66"/>
      <c r="E21" s="66"/>
      <c r="F21" s="66"/>
      <c r="G21" s="67" t="s">
        <v>132</v>
      </c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  <c r="AQ21" s="65"/>
      <c r="AR21" s="65"/>
      <c r="AS21" s="65"/>
      <c r="AT21" s="65"/>
      <c r="AU21" s="65"/>
      <c r="AV21" s="65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5"/>
      <c r="CQ21" s="65"/>
      <c r="CR21" s="65"/>
      <c r="CS21" s="65"/>
      <c r="CT21" s="65"/>
      <c r="CU21" s="65"/>
      <c r="CV21" s="65"/>
      <c r="CW21" s="65"/>
      <c r="CX21" s="65"/>
    </row>
    <row r="22" spans="1:102" s="20" customFormat="1" ht="15.75" customHeight="1" x14ac:dyDescent="0.2">
      <c r="A22" s="66"/>
      <c r="B22" s="66"/>
      <c r="C22" s="66"/>
      <c r="D22" s="66"/>
      <c r="E22" s="66"/>
      <c r="F22" s="66"/>
      <c r="G22" s="67" t="s">
        <v>137</v>
      </c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5"/>
      <c r="CQ22" s="65"/>
      <c r="CR22" s="65"/>
      <c r="CS22" s="65"/>
      <c r="CT22" s="65"/>
      <c r="CU22" s="65"/>
      <c r="CV22" s="65"/>
      <c r="CW22" s="65"/>
      <c r="CX22" s="65"/>
    </row>
    <row r="23" spans="1:102" s="20" customFormat="1" ht="15.75" customHeight="1" x14ac:dyDescent="0.2">
      <c r="A23" s="66" t="s">
        <v>69</v>
      </c>
      <c r="B23" s="66"/>
      <c r="C23" s="66"/>
      <c r="D23" s="66"/>
      <c r="E23" s="66"/>
      <c r="F23" s="66"/>
      <c r="G23" s="69" t="s">
        <v>138</v>
      </c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5"/>
      <c r="CQ23" s="65"/>
      <c r="CR23" s="65"/>
      <c r="CS23" s="65"/>
      <c r="CT23" s="65"/>
      <c r="CU23" s="65"/>
      <c r="CV23" s="65"/>
      <c r="CW23" s="65"/>
      <c r="CX23" s="65"/>
    </row>
    <row r="24" spans="1:102" s="20" customFormat="1" ht="15.75" customHeight="1" x14ac:dyDescent="0.2">
      <c r="A24" s="66"/>
      <c r="B24" s="66"/>
      <c r="C24" s="66"/>
      <c r="D24" s="66"/>
      <c r="E24" s="66"/>
      <c r="F24" s="66"/>
      <c r="G24" s="67" t="s">
        <v>132</v>
      </c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O24" s="65"/>
      <c r="BP24" s="65"/>
      <c r="BQ24" s="65"/>
      <c r="BR24" s="65"/>
      <c r="BS24" s="65"/>
      <c r="BT24" s="65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</row>
    <row r="25" spans="1:102" s="20" customFormat="1" ht="15.75" customHeight="1" x14ac:dyDescent="0.2">
      <c r="A25" s="66"/>
      <c r="B25" s="66"/>
      <c r="C25" s="66"/>
      <c r="D25" s="66"/>
      <c r="E25" s="66"/>
      <c r="F25" s="66"/>
      <c r="G25" s="67" t="s">
        <v>137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</row>
    <row r="26" spans="1:102" s="20" customFormat="1" ht="15.75" customHeight="1" x14ac:dyDescent="0.2">
      <c r="A26" s="66" t="s">
        <v>71</v>
      </c>
      <c r="B26" s="66"/>
      <c r="C26" s="66"/>
      <c r="D26" s="66"/>
      <c r="E26" s="66"/>
      <c r="F26" s="66"/>
      <c r="G26" s="69" t="s">
        <v>139</v>
      </c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5"/>
      <c r="BO26" s="65"/>
      <c r="BP26" s="65"/>
      <c r="BQ26" s="65"/>
      <c r="BR26" s="65"/>
      <c r="BS26" s="65"/>
      <c r="BT26" s="65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</row>
    <row r="27" spans="1:102" s="20" customFormat="1" ht="15.75" customHeight="1" x14ac:dyDescent="0.2">
      <c r="A27" s="66"/>
      <c r="B27" s="66"/>
      <c r="C27" s="66"/>
      <c r="D27" s="66"/>
      <c r="E27" s="66"/>
      <c r="F27" s="66"/>
      <c r="G27" s="67" t="s">
        <v>132</v>
      </c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</row>
    <row r="28" spans="1:102" s="20" customFormat="1" ht="15.75" customHeight="1" x14ac:dyDescent="0.2">
      <c r="A28" s="66"/>
      <c r="B28" s="66"/>
      <c r="C28" s="66"/>
      <c r="D28" s="66"/>
      <c r="E28" s="66"/>
      <c r="F28" s="66"/>
      <c r="G28" s="67" t="s">
        <v>137</v>
      </c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</row>
    <row r="29" spans="1:102" s="20" customFormat="1" ht="15.75" customHeight="1" x14ac:dyDescent="0.2">
      <c r="A29" s="66" t="s">
        <v>73</v>
      </c>
      <c r="B29" s="66"/>
      <c r="C29" s="66"/>
      <c r="D29" s="66"/>
      <c r="E29" s="66"/>
      <c r="F29" s="66"/>
      <c r="G29" s="69" t="s">
        <v>140</v>
      </c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</row>
    <row r="30" spans="1:102" ht="4.5" customHeight="1" x14ac:dyDescent="0.25"/>
    <row r="31" spans="1:102" ht="30" customHeight="1" x14ac:dyDescent="0.25">
      <c r="A31" s="40" t="s">
        <v>141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ht="78" customHeight="1" x14ac:dyDescent="0.25">
      <c r="A32" s="40" t="s">
        <v>142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ht="3" customHeight="1" x14ac:dyDescent="0.25"/>
  </sheetData>
  <mergeCells count="194">
    <mergeCell ref="A31:CX31"/>
    <mergeCell ref="A32:CX32"/>
    <mergeCell ref="CG28:CO28"/>
    <mergeCell ref="CP28:CX28"/>
    <mergeCell ref="A29:F29"/>
    <mergeCell ref="G29:U29"/>
    <mergeCell ref="V29:AD29"/>
    <mergeCell ref="AE29:AM29"/>
    <mergeCell ref="AN29:AV29"/>
    <mergeCell ref="AW29:BE29"/>
    <mergeCell ref="BF29:BN29"/>
    <mergeCell ref="BO29:BW29"/>
    <mergeCell ref="BX29:CF29"/>
    <mergeCell ref="CG29:CO29"/>
    <mergeCell ref="CP29:CX29"/>
    <mergeCell ref="A28:F28"/>
    <mergeCell ref="G28:U28"/>
    <mergeCell ref="V28:AD28"/>
    <mergeCell ref="AE28:AM28"/>
    <mergeCell ref="AN28:AV28"/>
    <mergeCell ref="AW28:BE28"/>
    <mergeCell ref="BF28:BN28"/>
    <mergeCell ref="BO28:BW28"/>
    <mergeCell ref="BX28:CF28"/>
    <mergeCell ref="CG26:CO26"/>
    <mergeCell ref="CP26:CX26"/>
    <mergeCell ref="A27:F27"/>
    <mergeCell ref="G27:U27"/>
    <mergeCell ref="V27:AD27"/>
    <mergeCell ref="AE27:AM27"/>
    <mergeCell ref="AN27:AV27"/>
    <mergeCell ref="AW27:BE27"/>
    <mergeCell ref="BF27:BN27"/>
    <mergeCell ref="BO27:BW27"/>
    <mergeCell ref="BX27:CF27"/>
    <mergeCell ref="CG27:CO27"/>
    <mergeCell ref="CP27:CX27"/>
    <mergeCell ref="A26:F26"/>
    <mergeCell ref="G26:U26"/>
    <mergeCell ref="V26:AD26"/>
    <mergeCell ref="AE26:AM26"/>
    <mergeCell ref="AN26:AV26"/>
    <mergeCell ref="AW26:BE26"/>
    <mergeCell ref="BF26:BN26"/>
    <mergeCell ref="BO26:BW26"/>
    <mergeCell ref="BX26:CF26"/>
    <mergeCell ref="CG24:CO24"/>
    <mergeCell ref="CP24:CX24"/>
    <mergeCell ref="A25:F25"/>
    <mergeCell ref="G25:U25"/>
    <mergeCell ref="V25:AD25"/>
    <mergeCell ref="AE25:AM25"/>
    <mergeCell ref="AN25:AV25"/>
    <mergeCell ref="AW25:BE25"/>
    <mergeCell ref="BF25:BN25"/>
    <mergeCell ref="BO25:BW25"/>
    <mergeCell ref="BX25:CF25"/>
    <mergeCell ref="CG25:CO25"/>
    <mergeCell ref="CP25:CX25"/>
    <mergeCell ref="A24:F24"/>
    <mergeCell ref="G24:U24"/>
    <mergeCell ref="V24:AD24"/>
    <mergeCell ref="AE24:AM24"/>
    <mergeCell ref="AN24:AV24"/>
    <mergeCell ref="AW24:BE24"/>
    <mergeCell ref="BF24:BN24"/>
    <mergeCell ref="BO24:BW24"/>
    <mergeCell ref="BX24:CF24"/>
    <mergeCell ref="CG22:CO22"/>
    <mergeCell ref="CP22:CX22"/>
    <mergeCell ref="A23:F23"/>
    <mergeCell ref="G23:U23"/>
    <mergeCell ref="V23:AD23"/>
    <mergeCell ref="AE23:AM23"/>
    <mergeCell ref="AN23:AV23"/>
    <mergeCell ref="AW23:BE23"/>
    <mergeCell ref="BF23:BN23"/>
    <mergeCell ref="BO23:BW23"/>
    <mergeCell ref="BX23:CF23"/>
    <mergeCell ref="CG23:CO23"/>
    <mergeCell ref="CP23:CX23"/>
    <mergeCell ref="A22:F22"/>
    <mergeCell ref="G22:U22"/>
    <mergeCell ref="V22:AD22"/>
    <mergeCell ref="AE22:AM22"/>
    <mergeCell ref="AN22:AV22"/>
    <mergeCell ref="AW22:BE22"/>
    <mergeCell ref="BF22:BN22"/>
    <mergeCell ref="BO22:BW22"/>
    <mergeCell ref="BX22:CF22"/>
    <mergeCell ref="CG20:CO20"/>
    <mergeCell ref="CP20:CX20"/>
    <mergeCell ref="A21:F21"/>
    <mergeCell ref="G21:U21"/>
    <mergeCell ref="V21:AD21"/>
    <mergeCell ref="AE21:AM21"/>
    <mergeCell ref="AN21:AV21"/>
    <mergeCell ref="AW21:BE21"/>
    <mergeCell ref="BF21:BN21"/>
    <mergeCell ref="BO21:BW21"/>
    <mergeCell ref="BX21:CF21"/>
    <mergeCell ref="CG21:CO21"/>
    <mergeCell ref="CP21:CX21"/>
    <mergeCell ref="A20:F20"/>
    <mergeCell ref="G20:U20"/>
    <mergeCell ref="V20:AD20"/>
    <mergeCell ref="AE20:AM20"/>
    <mergeCell ref="AN20:AV20"/>
    <mergeCell ref="AW20:BE20"/>
    <mergeCell ref="BF20:BN20"/>
    <mergeCell ref="BO20:BW20"/>
    <mergeCell ref="BX20:CF20"/>
    <mergeCell ref="CG18:CO18"/>
    <mergeCell ref="CP18:CX18"/>
    <mergeCell ref="A19:F19"/>
    <mergeCell ref="G19:U19"/>
    <mergeCell ref="V19:AD19"/>
    <mergeCell ref="AE19:AM19"/>
    <mergeCell ref="AN19:AV19"/>
    <mergeCell ref="AW19:BE19"/>
    <mergeCell ref="BF19:BN19"/>
    <mergeCell ref="BO19:BW19"/>
    <mergeCell ref="BX19:CF19"/>
    <mergeCell ref="CG19:CO19"/>
    <mergeCell ref="CP19:CX19"/>
    <mergeCell ref="A18:F18"/>
    <mergeCell ref="G18:U18"/>
    <mergeCell ref="V18:AD18"/>
    <mergeCell ref="AE18:AM18"/>
    <mergeCell ref="AN18:AV18"/>
    <mergeCell ref="AW18:BE18"/>
    <mergeCell ref="BF18:BN18"/>
    <mergeCell ref="BO18:BW18"/>
    <mergeCell ref="BX18:CF18"/>
    <mergeCell ref="CG16:CO16"/>
    <mergeCell ref="CP16:CX16"/>
    <mergeCell ref="A17:F17"/>
    <mergeCell ref="G17:U17"/>
    <mergeCell ref="V17:AD17"/>
    <mergeCell ref="AE17:AM17"/>
    <mergeCell ref="AN17:AV17"/>
    <mergeCell ref="AW17:BE17"/>
    <mergeCell ref="BF17:BN17"/>
    <mergeCell ref="BO17:BW17"/>
    <mergeCell ref="BX17:CF17"/>
    <mergeCell ref="CG17:CO17"/>
    <mergeCell ref="CP17:CX17"/>
    <mergeCell ref="A16:F16"/>
    <mergeCell ref="G16:U16"/>
    <mergeCell ref="V16:AD16"/>
    <mergeCell ref="AE16:AM16"/>
    <mergeCell ref="AN16:AV16"/>
    <mergeCell ref="AW16:BE16"/>
    <mergeCell ref="BF16:BN16"/>
    <mergeCell ref="BO16:BW16"/>
    <mergeCell ref="BX16:CF16"/>
    <mergeCell ref="CG14:CO14"/>
    <mergeCell ref="CP14:CX14"/>
    <mergeCell ref="A15:F15"/>
    <mergeCell ref="G15:U15"/>
    <mergeCell ref="V15:AD15"/>
    <mergeCell ref="AE15:AM15"/>
    <mergeCell ref="AN15:AV15"/>
    <mergeCell ref="AW15:BE15"/>
    <mergeCell ref="BF15:BN15"/>
    <mergeCell ref="BO15:BW15"/>
    <mergeCell ref="BX15:CF15"/>
    <mergeCell ref="CG15:CO15"/>
    <mergeCell ref="CP15:CX15"/>
    <mergeCell ref="A14:F14"/>
    <mergeCell ref="G14:U14"/>
    <mergeCell ref="V14:AD14"/>
    <mergeCell ref="AE14:AM14"/>
    <mergeCell ref="AN14:AV14"/>
    <mergeCell ref="AW14:BE14"/>
    <mergeCell ref="BF14:BN14"/>
    <mergeCell ref="BO14:BW14"/>
    <mergeCell ref="BX14:CF14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  <mergeCell ref="AW13:BE13"/>
    <mergeCell ref="BF13:BN13"/>
    <mergeCell ref="BO13:BW13"/>
    <mergeCell ref="BX13:CF13"/>
    <mergeCell ref="CG13:CO13"/>
    <mergeCell ref="CP13:CX13"/>
  </mergeCells>
  <pageMargins left="0.7" right="0.7" top="0.75" bottom="0.75" header="0.51180555555555496" footer="0.51180555555555496"/>
  <pageSetup paperSize="9" scale="75" firstPageNumber="0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J33"/>
  <sheetViews>
    <sheetView tabSelected="1" view="pageBreakPreview" zoomScaleNormal="100" workbookViewId="0">
      <selection activeCell="BE23" sqref="BE23:BP23"/>
    </sheetView>
  </sheetViews>
  <sheetFormatPr defaultColWidth="0.85546875" defaultRowHeight="15" x14ac:dyDescent="0.25"/>
  <cols>
    <col min="1" max="8" width="0.85546875" style="2"/>
    <col min="9" max="31" width="2.28515625" style="2" customWidth="1"/>
    <col min="32" max="73" width="0.85546875" style="2"/>
    <col min="74" max="74" width="2.42578125" style="2" customWidth="1"/>
    <col min="75" max="82" width="0.85546875" style="2"/>
    <col min="83" max="83" width="5.5703125" style="2" customWidth="1"/>
    <col min="84" max="1024" width="0.85546875" style="2"/>
  </cols>
  <sheetData>
    <row r="1" spans="1:102" s="3" customFormat="1" ht="12.75" x14ac:dyDescent="0.2">
      <c r="BO1" s="3" t="s">
        <v>143</v>
      </c>
    </row>
    <row r="2" spans="1:102" s="3" customFormat="1" ht="39.950000000000003" customHeight="1" x14ac:dyDescent="0.2">
      <c r="BO2" s="29" t="s">
        <v>104</v>
      </c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</row>
    <row r="3" spans="1:102" s="3" customFormat="1" ht="5.25" customHeight="1" x14ac:dyDescent="0.2"/>
    <row r="4" spans="1:102" s="4" customFormat="1" ht="12" x14ac:dyDescent="0.2"/>
    <row r="5" spans="1:102" s="4" customFormat="1" ht="12" x14ac:dyDescent="0.2"/>
    <row r="6" spans="1:102" s="3" customFormat="1" ht="12.75" x14ac:dyDescent="0.2"/>
    <row r="7" spans="1:102" s="5" customFormat="1" ht="16.5" x14ac:dyDescent="0.25">
      <c r="CX7" s="6"/>
    </row>
    <row r="8" spans="1:102" s="5" customFormat="1" ht="15" customHeight="1" x14ac:dyDescent="0.25"/>
    <row r="9" spans="1:102" s="7" customFormat="1" ht="18.95" customHeight="1" x14ac:dyDescent="0.3">
      <c r="A9" s="70" t="s">
        <v>125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</row>
    <row r="10" spans="1:102" s="8" customFormat="1" ht="36.75" customHeight="1" x14ac:dyDescent="0.3">
      <c r="A10" s="71" t="s">
        <v>153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</row>
    <row r="11" spans="1:102" ht="12" customHeight="1" x14ac:dyDescent="0.25"/>
    <row r="12" spans="1:102" s="11" customFormat="1" ht="33.75" customHeight="1" x14ac:dyDescent="0.2">
      <c r="A12" s="28" t="s">
        <v>144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 t="s">
        <v>145</v>
      </c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 t="s">
        <v>128</v>
      </c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</row>
    <row r="13" spans="1:102" s="11" customFormat="1" ht="33.75" customHeight="1" x14ac:dyDescent="0.2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 t="s">
        <v>120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 t="s">
        <v>121</v>
      </c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 t="s">
        <v>130</v>
      </c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 t="s">
        <v>120</v>
      </c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 t="s">
        <v>121</v>
      </c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 t="s">
        <v>130</v>
      </c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</row>
    <row r="14" spans="1:102" s="12" customFormat="1" ht="16.5" customHeight="1" x14ac:dyDescent="0.2">
      <c r="A14" s="34" t="s">
        <v>57</v>
      </c>
      <c r="B14" s="34"/>
      <c r="C14" s="34"/>
      <c r="D14" s="34"/>
      <c r="E14" s="34"/>
      <c r="F14" s="34"/>
      <c r="G14" s="50" t="s">
        <v>131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34">
        <f>'Прил 4'!V14</f>
        <v>0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52">
        <f>'Прил 4'!AW14</f>
        <v>0</v>
      </c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</row>
    <row r="15" spans="1:102" s="12" customFormat="1" ht="16.5" customHeight="1" x14ac:dyDescent="0.2">
      <c r="A15" s="34"/>
      <c r="B15" s="34"/>
      <c r="C15" s="34"/>
      <c r="D15" s="34"/>
      <c r="E15" s="34"/>
      <c r="F15" s="34"/>
      <c r="G15" s="54" t="s">
        <v>132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</row>
    <row r="16" spans="1:102" s="12" customFormat="1" ht="16.5" customHeight="1" x14ac:dyDescent="0.2">
      <c r="A16" s="34"/>
      <c r="B16" s="34"/>
      <c r="C16" s="34"/>
      <c r="D16" s="34"/>
      <c r="E16" s="34"/>
      <c r="F16" s="34"/>
      <c r="G16" s="54" t="s">
        <v>133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</row>
    <row r="17" spans="1:102" s="12" customFormat="1" ht="16.5" customHeight="1" x14ac:dyDescent="0.2">
      <c r="A17" s="34" t="s">
        <v>60</v>
      </c>
      <c r="B17" s="34"/>
      <c r="C17" s="34"/>
      <c r="D17" s="34"/>
      <c r="E17" s="34"/>
      <c r="F17" s="34"/>
      <c r="G17" s="50" t="s">
        <v>134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</row>
    <row r="18" spans="1:102" s="12" customFormat="1" ht="16.5" customHeight="1" x14ac:dyDescent="0.2">
      <c r="A18" s="34"/>
      <c r="B18" s="34"/>
      <c r="C18" s="34"/>
      <c r="D18" s="34"/>
      <c r="E18" s="34"/>
      <c r="F18" s="34"/>
      <c r="G18" s="54" t="s">
        <v>132</v>
      </c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</row>
    <row r="19" spans="1:102" s="12" customFormat="1" ht="16.5" customHeight="1" x14ac:dyDescent="0.2">
      <c r="A19" s="34"/>
      <c r="B19" s="34"/>
      <c r="C19" s="34"/>
      <c r="D19" s="34"/>
      <c r="E19" s="34"/>
      <c r="F19" s="34"/>
      <c r="G19" s="54" t="s">
        <v>135</v>
      </c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</row>
    <row r="20" spans="1:102" s="12" customFormat="1" ht="16.5" customHeight="1" x14ac:dyDescent="0.2">
      <c r="A20" s="34" t="s">
        <v>62</v>
      </c>
      <c r="B20" s="34"/>
      <c r="C20" s="34"/>
      <c r="D20" s="34"/>
      <c r="E20" s="34"/>
      <c r="F20" s="34"/>
      <c r="G20" s="50" t="s">
        <v>136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</row>
    <row r="21" spans="1:102" s="12" customFormat="1" ht="16.5" customHeight="1" x14ac:dyDescent="0.2">
      <c r="A21" s="34"/>
      <c r="B21" s="34"/>
      <c r="C21" s="34"/>
      <c r="D21" s="34"/>
      <c r="E21" s="34"/>
      <c r="F21" s="34"/>
      <c r="G21" s="54" t="s">
        <v>132</v>
      </c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</row>
    <row r="22" spans="1:102" s="12" customFormat="1" ht="16.5" customHeight="1" x14ac:dyDescent="0.2">
      <c r="A22" s="34"/>
      <c r="B22" s="34"/>
      <c r="C22" s="34"/>
      <c r="D22" s="34"/>
      <c r="E22" s="34"/>
      <c r="F22" s="34"/>
      <c r="G22" s="54" t="s">
        <v>146</v>
      </c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</row>
    <row r="23" spans="1:102" s="12" customFormat="1" ht="16.5" customHeight="1" x14ac:dyDescent="0.2">
      <c r="A23" s="34" t="s">
        <v>69</v>
      </c>
      <c r="B23" s="34"/>
      <c r="C23" s="34"/>
      <c r="D23" s="34"/>
      <c r="E23" s="34"/>
      <c r="F23" s="34"/>
      <c r="G23" s="50" t="s">
        <v>138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</row>
    <row r="24" spans="1:102" s="12" customFormat="1" ht="16.5" customHeight="1" x14ac:dyDescent="0.2">
      <c r="A24" s="34"/>
      <c r="B24" s="34"/>
      <c r="C24" s="34"/>
      <c r="D24" s="34"/>
      <c r="E24" s="34"/>
      <c r="F24" s="34"/>
      <c r="G24" s="54" t="s">
        <v>132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</row>
    <row r="25" spans="1:102" s="12" customFormat="1" ht="16.5" customHeight="1" x14ac:dyDescent="0.2">
      <c r="A25" s="34"/>
      <c r="B25" s="34"/>
      <c r="C25" s="34"/>
      <c r="D25" s="34"/>
      <c r="E25" s="34"/>
      <c r="F25" s="34"/>
      <c r="G25" s="54" t="s">
        <v>146</v>
      </c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</row>
    <row r="26" spans="1:102" s="12" customFormat="1" ht="16.5" customHeight="1" x14ac:dyDescent="0.2">
      <c r="A26" s="34" t="s">
        <v>71</v>
      </c>
      <c r="B26" s="34"/>
      <c r="C26" s="34"/>
      <c r="D26" s="34"/>
      <c r="E26" s="34"/>
      <c r="F26" s="34"/>
      <c r="G26" s="50" t="s">
        <v>139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</row>
    <row r="27" spans="1:102" s="12" customFormat="1" ht="16.5" customHeight="1" x14ac:dyDescent="0.2">
      <c r="A27" s="34"/>
      <c r="B27" s="34"/>
      <c r="C27" s="34"/>
      <c r="D27" s="34"/>
      <c r="E27" s="34"/>
      <c r="F27" s="34"/>
      <c r="G27" s="54" t="s">
        <v>132</v>
      </c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</row>
    <row r="28" spans="1:102" s="12" customFormat="1" ht="16.5" customHeight="1" x14ac:dyDescent="0.2">
      <c r="A28" s="34"/>
      <c r="B28" s="34"/>
      <c r="C28" s="34"/>
      <c r="D28" s="34"/>
      <c r="E28" s="34"/>
      <c r="F28" s="34"/>
      <c r="G28" s="54" t="s">
        <v>146</v>
      </c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</row>
    <row r="29" spans="1:102" s="12" customFormat="1" ht="16.5" customHeight="1" x14ac:dyDescent="0.2">
      <c r="A29" s="34" t="s">
        <v>73</v>
      </c>
      <c r="B29" s="34"/>
      <c r="C29" s="34"/>
      <c r="D29" s="34"/>
      <c r="E29" s="34"/>
      <c r="F29" s="34"/>
      <c r="G29" s="50" t="s">
        <v>140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</row>
    <row r="30" spans="1:102" ht="4.5" customHeight="1" x14ac:dyDescent="0.25"/>
    <row r="31" spans="1:102" s="3" customFormat="1" ht="16.5" customHeight="1" x14ac:dyDescent="0.2">
      <c r="A31" s="40" t="s">
        <v>141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</row>
    <row r="32" spans="1:102" s="3" customFormat="1" ht="87.75" customHeight="1" x14ac:dyDescent="0.2">
      <c r="A32" s="40" t="s">
        <v>142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</row>
    <row r="33" ht="3" customHeight="1" x14ac:dyDescent="0.25"/>
  </sheetData>
  <mergeCells count="142">
    <mergeCell ref="A31:CX31"/>
    <mergeCell ref="A32:CX32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9:F29"/>
    <mergeCell ref="G29:AH29"/>
    <mergeCell ref="AI29:AS29"/>
    <mergeCell ref="AT29:BD29"/>
    <mergeCell ref="BE29:BP29"/>
    <mergeCell ref="BQ29:CA29"/>
    <mergeCell ref="CB29:CL29"/>
    <mergeCell ref="CM29:CX29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7:F27"/>
    <mergeCell ref="G27:AH27"/>
    <mergeCell ref="AI27:AS27"/>
    <mergeCell ref="AT27:BD27"/>
    <mergeCell ref="BE27:BP27"/>
    <mergeCell ref="BQ27:CA27"/>
    <mergeCell ref="CB27:CL27"/>
    <mergeCell ref="CM27:CX27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5:F25"/>
    <mergeCell ref="G25:AH25"/>
    <mergeCell ref="AI25:AS25"/>
    <mergeCell ref="AT25:BD25"/>
    <mergeCell ref="BE25:BP25"/>
    <mergeCell ref="BQ25:CA25"/>
    <mergeCell ref="CB25:CL25"/>
    <mergeCell ref="CM25:CX25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3:F23"/>
    <mergeCell ref="G23:AH23"/>
    <mergeCell ref="AI23:AS23"/>
    <mergeCell ref="AT23:BD23"/>
    <mergeCell ref="BE23:BP23"/>
    <mergeCell ref="BQ23:CA23"/>
    <mergeCell ref="CB23:CL23"/>
    <mergeCell ref="CM23:CX23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21:F21"/>
    <mergeCell ref="G21:AH21"/>
    <mergeCell ref="AI21:AS21"/>
    <mergeCell ref="AT21:BD21"/>
    <mergeCell ref="BE21:BP21"/>
    <mergeCell ref="BQ21:CA21"/>
    <mergeCell ref="CB21:CL21"/>
    <mergeCell ref="CM21:CX21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9:F19"/>
    <mergeCell ref="G19:AH19"/>
    <mergeCell ref="AI19:AS19"/>
    <mergeCell ref="AT19:BD19"/>
    <mergeCell ref="BE19:BP19"/>
    <mergeCell ref="BQ19:CA19"/>
    <mergeCell ref="CB19:CL19"/>
    <mergeCell ref="CM19:CX19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7:F17"/>
    <mergeCell ref="G17:AH17"/>
    <mergeCell ref="AI17:AS17"/>
    <mergeCell ref="AT17:BD17"/>
    <mergeCell ref="BE17:BP17"/>
    <mergeCell ref="BQ17:CA17"/>
    <mergeCell ref="CB17:CL17"/>
    <mergeCell ref="CM17:CX17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A15:F15"/>
    <mergeCell ref="G15:AH15"/>
    <mergeCell ref="AI15:AS15"/>
    <mergeCell ref="AT15:BD15"/>
    <mergeCell ref="BE15:BP15"/>
    <mergeCell ref="BQ15:CA15"/>
    <mergeCell ref="CB15:CL15"/>
    <mergeCell ref="CM15:CX15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  <mergeCell ref="CB13:CL13"/>
    <mergeCell ref="CM13:CX13"/>
  </mergeCells>
  <pageMargins left="0.7" right="0.7" top="0.75" bottom="0.75" header="0.51180555555555496" footer="0.51180555555555496"/>
  <pageSetup paperSize="9" scale="7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11</vt:i4>
      </vt:variant>
    </vt:vector>
  </HeadingPairs>
  <TitlesOfParts>
    <vt:vector size="19" baseType="lpstr">
      <vt:lpstr>Сведения</vt:lpstr>
      <vt:lpstr>Ставки</vt:lpstr>
      <vt:lpstr>Расходы</vt:lpstr>
      <vt:lpstr>НВВ</vt:lpstr>
      <vt:lpstr>Прил 2</vt:lpstr>
      <vt:lpstr>Прил 3</vt:lpstr>
      <vt:lpstr>Прил 4</vt:lpstr>
      <vt:lpstr>Прил 5</vt:lpstr>
      <vt:lpstr>Ставки!Z_4F1E0747_3E3F_4BB8_9D92_AF0FD447F204_.wvu.PrintArea</vt:lpstr>
      <vt:lpstr>Ставки!Z_4F1E0747_3E3F_4BB8_9D92_AF0FD447F204_.wvu.PrintTitles</vt:lpstr>
      <vt:lpstr>'Прил 4'!Z_6F21FF10_0BC8_4D69_893A_ED87A9CA83BB_.wvu.PrintArea</vt:lpstr>
      <vt:lpstr>Ставки!Z_6F21FF10_0BC8_4D69_893A_ED87A9CA83BB_.wvu.PrintArea</vt:lpstr>
      <vt:lpstr>Ставки!Z_6F21FF10_0BC8_4D69_893A_ED87A9CA83BB_.wvu.PrintTitles</vt:lpstr>
      <vt:lpstr>Ставки!Z_E64DD348_6134_4237_8F60_A694F74E740B_.wvu.PrintArea</vt:lpstr>
      <vt:lpstr>Ставки!Z_E64DD348_6134_4237_8F60_A694F74E740B_.wvu.PrintTitles</vt:lpstr>
      <vt:lpstr>Ставки!Заголовки_для_печати</vt:lpstr>
      <vt:lpstr>НВВ!Область_печати</vt:lpstr>
      <vt:lpstr>'Прил 4'!Область_печати</vt:lpstr>
      <vt:lpstr>Ставки!Область_печати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dc:description/>
  <cp:lastModifiedBy>1</cp:lastModifiedBy>
  <cp:revision>0</cp:revision>
  <cp:lastPrinted>2019-10-10T08:25:18Z</cp:lastPrinted>
  <dcterms:created xsi:type="dcterms:W3CDTF">2011-01-11T10:25:48Z</dcterms:created>
  <dcterms:modified xsi:type="dcterms:W3CDTF">2021-09-27T10:30:04Z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КонсультантПлюс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